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rinterSettings/printerSettings1.bin" ContentType="application/vnd.openxmlformats-officedocument.spreadsheetml.printerSettings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rinterSettings/printerSettings2.bin" ContentType="application/vnd.openxmlformats-officedocument.spreadsheetml.printerSettings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rinterSettings/printerSettings3.bin" ContentType="application/vnd.openxmlformats-officedocument.spreadsheetml.printerSettings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printerSettings/printerSettings4.bin" ContentType="application/vnd.openxmlformats-officedocument.spreadsheetml.printerSettings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5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6.xml" ContentType="application/vnd.openxmlformats-officedocument.drawingml.chartshapes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7.xml" ContentType="application/vnd.openxmlformats-officedocument.drawingml.chartshapes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530" windowHeight="5870" activeTab="7"/>
  </bookViews>
  <sheets>
    <sheet name="Table 1" sheetId="1" r:id="rId1"/>
    <sheet name="Table 2" sheetId="2" r:id="rId2"/>
    <sheet name="Sheet1" sheetId="9" r:id="rId3"/>
    <sheet name="Table 2 (2)" sheetId="6" r:id="rId4"/>
    <sheet name="Table 3" sheetId="5" r:id="rId5"/>
    <sheet name="Table 4" sheetId="4" r:id="rId6"/>
    <sheet name="Table 2 (3)" sheetId="7" r:id="rId7"/>
    <sheet name="Sheet3" sheetId="8" r:id="rId8"/>
  </sheets>
  <definedNames>
    <definedName name="_xlnm._FilterDatabase" localSheetId="1" hidden="1">'Table 2'!$R$3:$R$34</definedName>
    <definedName name="_xlnm._FilterDatabase" localSheetId="3" hidden="1">'Table 2 (2)'!$R$3:$R$34</definedName>
    <definedName name="_xlnm._FilterDatabase" localSheetId="6" hidden="1">'Table 2 (3)'!$AC$3:$AC$34</definedName>
  </definedNames>
  <calcPr calcId="162913"/>
  <oleSize ref="A1:AT1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<sst xmlns="http://schemas.openxmlformats.org/spreadsheetml/2006/main" count="711" uniqueCount="159">
  <si>
    <t>LOI</t>
  </si>
  <si>
    <t>CaO</t>
  </si>
  <si>
    <t>MgO</t>
  </si>
  <si>
    <t>MnO</t>
  </si>
  <si>
    <t>Li</t>
  </si>
  <si>
    <t>Be</t>
  </si>
  <si>
    <t>Sc</t>
  </si>
  <si>
    <t>V</t>
  </si>
  <si>
    <t>Cr</t>
  </si>
  <si>
    <t>Co</t>
  </si>
  <si>
    <t>Ni</t>
  </si>
  <si>
    <t>Cu</t>
  </si>
  <si>
    <t>Zn</t>
  </si>
  <si>
    <t>Ga</t>
  </si>
  <si>
    <t>As</t>
  </si>
  <si>
    <t>Se</t>
  </si>
  <si>
    <t>Rb</t>
  </si>
  <si>
    <t>Sr</t>
  </si>
  <si>
    <t>Y</t>
  </si>
  <si>
    <t>Zr</t>
  </si>
  <si>
    <t>Nb</t>
  </si>
  <si>
    <t>Mo</t>
  </si>
  <si>
    <t>Cd</t>
  </si>
  <si>
    <t>In</t>
  </si>
  <si>
    <t>Sn</t>
  </si>
  <si>
    <t>Sb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</si>
  <si>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</si>
  <si>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</si>
  <si>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</si>
  <si>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</si>
  <si>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</si>
  <si>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</si>
  <si>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</si>
  <si>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</si>
  <si>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</si>
  <si>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</si>
  <si>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</si>
  <si>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</si>
  <si>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</si>
  <si>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</si>
  <si>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</si>
  <si>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</si>
  <si>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</si>
  <si>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</si>
  <si>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Tl</t>
  </si>
  <si>
    <t>Pb</t>
  </si>
  <si>
    <t>Bi</t>
  </si>
  <si>
    <t>Th</t>
  </si>
  <si>
    <t>U</t>
  </si>
  <si>
    <t>bdl</t>
  </si>
  <si>
    <t>Al2O3</t>
  </si>
  <si>
    <t>SiO2</t>
  </si>
  <si>
    <t>K2O</t>
  </si>
  <si>
    <t>TiO2</t>
  </si>
  <si>
    <t>Fe2O3</t>
  </si>
  <si>
    <t>Na2O</t>
  </si>
  <si>
    <t>P2O5</t>
  </si>
  <si>
    <t>B</t>
  </si>
  <si>
    <t>F</t>
  </si>
  <si>
    <t>Ge</t>
  </si>
  <si>
    <t>REY</t>
  </si>
  <si>
    <t>nd</t>
  </si>
  <si>
    <t>Re</t>
    <phoneticPr fontId="1" type="noConversion"/>
  </si>
  <si>
    <t>n.d.</t>
    <phoneticPr fontId="1" type="noConversion"/>
  </si>
  <si>
    <t>Sample</t>
    <phoneticPr fontId="1" type="noConversion"/>
  </si>
  <si>
    <t>bdl</t>
    <phoneticPr fontId="1" type="noConversion"/>
  </si>
  <si>
    <t>JC-15-1</t>
    <phoneticPr fontId="1" type="noConversion"/>
  </si>
  <si>
    <t>JC-15-2</t>
    <phoneticPr fontId="1" type="noConversion"/>
  </si>
  <si>
    <t>JC-15-3</t>
  </si>
  <si>
    <t>JC-15-4</t>
  </si>
  <si>
    <t>JC-15-5</t>
  </si>
  <si>
    <t>JC-15-6</t>
  </si>
  <si>
    <t>JC-15-7</t>
  </si>
  <si>
    <t>JC-15-8</t>
  </si>
  <si>
    <t>JC-15-9</t>
  </si>
  <si>
    <t>JC-15-10</t>
  </si>
  <si>
    <t>JC-15-11</t>
  </si>
  <si>
    <t>JC-15-12</t>
  </si>
  <si>
    <t>JC-15-13</t>
  </si>
  <si>
    <t>JC-15-14</t>
  </si>
  <si>
    <t>JC-15-15</t>
  </si>
  <si>
    <t>JC-15-16</t>
  </si>
  <si>
    <t>JC-15-17</t>
  </si>
  <si>
    <t>JC-15-18</t>
  </si>
  <si>
    <t>JC-15-19</t>
  </si>
  <si>
    <t>JC-15-20</t>
  </si>
  <si>
    <t>JC-15-21</t>
  </si>
  <si>
    <t>JC-15-22</t>
  </si>
  <si>
    <t>JC-15-23</t>
  </si>
  <si>
    <t>JC-15-24</t>
  </si>
  <si>
    <t>JC-15-25</t>
  </si>
  <si>
    <t>JC-15-26</t>
  </si>
  <si>
    <t>JC-15-F</t>
    <phoneticPr fontId="1" type="noConversion"/>
  </si>
  <si>
    <t>JC-15-1</t>
  </si>
  <si>
    <t>JC-15-2</t>
  </si>
  <si>
    <t>Sample</t>
  </si>
  <si>
    <t>La anomaly</t>
  </si>
  <si>
    <t>(La/Lu)N</t>
  </si>
  <si>
    <t>(La/Sm)N</t>
  </si>
  <si>
    <t>(Gd/Lu)N</t>
  </si>
  <si>
    <t>(La/Yb)N</t>
  </si>
  <si>
    <t>L</t>
  </si>
  <si>
    <t>H</t>
  </si>
  <si>
    <t>M</t>
  </si>
  <si>
    <t>JC-15-F</t>
  </si>
  <si>
    <t>type</t>
    <phoneticPr fontId="1" type="noConversion"/>
  </si>
  <si>
    <t>Hg</t>
    <phoneticPr fontId="1" type="noConversion"/>
  </si>
  <si>
    <t>World coal</t>
  </si>
  <si>
    <t>Table 2 Concentrations of trace elements (μg/g) in the Jincheng no. 15 coal and non-coal samples (on whole-coal/rock basis), determined by ICP-MS analysis, except for Hg (ng/g) which is determined by a mercury analyzer.</t>
    <phoneticPr fontId="1" type="noConversion"/>
  </si>
  <si>
    <t>sample</t>
    <phoneticPr fontId="1" type="noConversion"/>
  </si>
  <si>
    <t xml:space="preserve">REO, sum of oxides of rare earth elements and yttrium; subscript N indicates values normalized by the average REY content of upper continental crust (Taylor and McLennan, 1985); L, LREY-enrichment type; M, MREY-enrichment type; H, HREY-enrichment type
CeN/CeN* = 2CeN/(LaN+ PrN); EuN/EuN* = EuN/(0.67SmN+ 0.33TbN); GdN/GdN* = GdN/(0.33SmN+ 0.67TbN)
</t>
    <phoneticPr fontId="1" type="noConversion"/>
  </si>
  <si>
    <t>Ga</t>
    <phoneticPr fontId="1" type="noConversion"/>
  </si>
  <si>
    <t>Mo</t>
    <phoneticPr fontId="1" type="noConversion"/>
  </si>
  <si>
    <t>U</t>
    <phoneticPr fontId="1" type="noConversion"/>
  </si>
  <si>
    <t>Re</t>
    <phoneticPr fontId="1" type="noConversion"/>
  </si>
  <si>
    <t>Se</t>
    <phoneticPr fontId="1" type="noConversion"/>
  </si>
  <si>
    <t>Thickness (m)</t>
    <phoneticPr fontId="1" type="noConversion"/>
  </si>
  <si>
    <t>CeN/CeN*</t>
  </si>
  <si>
    <t>EuN/EuN*</t>
  </si>
  <si>
    <t xml:space="preserve"> </t>
    <phoneticPr fontId="1" type="noConversion"/>
  </si>
  <si>
    <t xml:space="preserve"> GdN/GdN*</t>
  </si>
  <si>
    <t xml:space="preserve"> YN/YN*</t>
    <phoneticPr fontId="1" type="noConversion"/>
  </si>
  <si>
    <t>REO</t>
    <phoneticPr fontId="1" type="noConversion"/>
  </si>
  <si>
    <t xml:space="preserve">Table 3 Concentrations of rare earth elements and yttrium  in the Jincheng no. 15 coal and non-coal samples (μg/g, on whole-coal/rock basis) and other distribution characteristics, determined by ICP-MS analysis. </t>
    <phoneticPr fontId="1" type="noConversion"/>
  </si>
  <si>
    <t>cc</t>
  </si>
  <si>
    <t>WA in partings</t>
  </si>
  <si>
    <t>WA in coals</t>
  </si>
  <si>
    <t>Chinese coal</t>
  </si>
  <si>
    <t>Total oxides</t>
  </si>
  <si>
    <t>Table 1 Concentrations of major oxides (%) in the Jincheng no. 15 coal and non-coal samples (on whole coal/rock basis), determined by XRF analysis</t>
  </si>
  <si>
    <t>Average in partings</t>
  </si>
  <si>
    <t>Average in coals</t>
  </si>
  <si>
    <t>Li2O</t>
  </si>
  <si>
    <t>Table 4 Average concentrations of selected elements in the coals, partings of the Jincheng no. 15 seam (μg/g, ash basis) as well as respective total thickness</t>
    <phoneticPr fontId="1" type="noConversion"/>
  </si>
  <si>
    <t>bdl, below detection limit; nd, no data; non-coal rock samples are highlighted in grey color.</t>
    <phoneticPr fontId="1" type="noConversion"/>
  </si>
  <si>
    <t xml:space="preserve"> non-coal rock samples are highlighted in grey color.</t>
  </si>
  <si>
    <t>Chlorite</t>
  </si>
  <si>
    <t>X</t>
  </si>
  <si>
    <t>Quartz</t>
  </si>
  <si>
    <t>Kaolin</t>
  </si>
  <si>
    <t>Tobelite</t>
  </si>
  <si>
    <t>Pyrophyllite</t>
  </si>
  <si>
    <t>Pyrite</t>
  </si>
  <si>
    <t>Calcite</t>
  </si>
  <si>
    <t>Jarosite</t>
  </si>
  <si>
    <t>LTA</t>
  </si>
  <si>
    <t>Chlorite raw coal</t>
  </si>
  <si>
    <t>XRD</t>
  </si>
  <si>
    <t>pXRD</t>
  </si>
  <si>
    <t xml:space="preserve">Chlorite was identified </t>
  </si>
  <si>
    <t>No Fe or Mg was recognised in edx</t>
  </si>
  <si>
    <t>When plotted against Li from ICP high correlation</t>
  </si>
  <si>
    <t>Chlorite typically plots below Li values, indicating some other sources of Li</t>
  </si>
  <si>
    <t>Chlorite plots above this may be attributed to some chamosite identified</t>
  </si>
  <si>
    <t>Important to do LTA to determine ash content, determining Li of LTA gives better estimate of Li than if you were to just do analysis on raw coals</t>
  </si>
  <si>
    <t>Li XRD</t>
  </si>
  <si>
    <t>Florencite</t>
  </si>
  <si>
    <t>B/A ratio</t>
  </si>
  <si>
    <t>Slag 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</si>
</sst>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0_ "/>
    <numFmt numFmtId="165" formatCode="0.00_ "/>
    <numFmt numFmtId="166" formatCode="0.000_ "/>
    <numFmt numFmtId="167" formatCode="0.0_ "/>
    <numFmt numFmtId="168" formatCode="0_);[Red]\(0\)"/>
    <numFmt numFmtId="169" formatCode="0.00_ ;[Red]\-0.00\ "/>
    <numFmt numFmtId="170" formatCode="0.00_);[Red]\(0.00\)"/>
    <numFmt numFmtId="171" formatCode="0.000"/>
    <numFmt numFmtId="172" formatCode="0.0"/>
  </numFmts>
  <fonts count="16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theme="1"/>
      <name val="Calibri"/>
      <family val="2"/>
      <scheme val="minor"/>
    </font>
    <font>
      <sz val="10"/>
      <color theme="1"/>
      <name val="Calibri"/>
      <family val="3"/>
      <charset val="134"/>
      <scheme val="minor"/>
    </font>
    <font>
      <b/>
      <sz val="10"/>
      <color theme="1"/>
      <name val="Arial"/>
      <family val="2"/>
    </font>
    <font>
      <b/>
      <sz val="11"/>
      <color theme="1"/>
      <name val="Calibri"/>
      <family val="3"/>
      <charset val="134"/>
      <scheme val="minor"/>
    </font>
    <font>
      <b/>
      <sz val="10"/>
      <color theme="1"/>
      <name val="Calibri"/>
      <family val="3"/>
      <charset val="134"/>
      <scheme val="minor"/>
    </font>
    <font>
      <sz val="10"/>
      <color rgb="FF000000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2" fillId="0" borderId="0" xfId="0" applyFont="1"/>
    <xf numFmtId="167" fontId="2" fillId="0" borderId="0" xfId="0" applyNumberFormat="1" applyFont="1"/>
    <xf numFmtId="165" fontId="2" fillId="0" borderId="0" xfId="0" applyNumberFormat="1" applyFont="1"/>
    <xf numFmtId="166" fontId="2" fillId="0" borderId="0" xfId="0" applyNumberFormat="1" applyFont="1"/>
    <xf numFmtId="164" fontId="2" fillId="0" borderId="0" xfId="0" applyNumberFormat="1" applyFont="1"/>
    <xf numFmtId="168" fontId="2" fillId="0" borderId="0" xfId="0" applyNumberFormat="1" applyFont="1"/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7" fontId="2" fillId="2" borderId="0" xfId="0" applyNumberFormat="1" applyFont="1" applyFill="1"/>
    <xf numFmtId="165" fontId="2" fillId="2" borderId="0" xfId="0" applyNumberFormat="1" applyFont="1" applyFill="1"/>
    <xf numFmtId="164" fontId="2" fillId="2" borderId="0" xfId="0" applyNumberFormat="1" applyFont="1" applyFill="1"/>
    <xf numFmtId="0" fontId="2" fillId="2" borderId="0" xfId="0" applyFont="1" applyFill="1"/>
    <xf numFmtId="0" fontId="4" fillId="0" borderId="0" xfId="0" applyFont="1" applyAlignment="1">
      <alignment horizontal="left" vertical="top"/>
    </xf>
    <xf numFmtId="164" fontId="0" fillId="0" borderId="0" xfId="0" applyNumberFormat="1"/>
    <xf numFmtId="167" fontId="5" fillId="0" borderId="0" xfId="0" applyNumberFormat="1" applyFont="1"/>
    <xf numFmtId="0" fontId="6" fillId="0" borderId="0" xfId="0" applyFont="1"/>
    <xf numFmtId="167" fontId="5" fillId="2" borderId="0" xfId="0" applyNumberFormat="1" applyFont="1" applyFill="1"/>
    <xf numFmtId="167" fontId="5" fillId="3" borderId="0" xfId="0" applyNumberFormat="1" applyFont="1" applyFill="1"/>
    <xf numFmtId="168" fontId="7" fillId="0" borderId="0" xfId="0" applyNumberFormat="1" applyFont="1"/>
    <xf numFmtId="165" fontId="2" fillId="0" borderId="1" xfId="0" applyNumberFormat="1" applyFont="1" applyBorder="1"/>
    <xf numFmtId="0" fontId="2" fillId="0" borderId="1" xfId="0" applyFont="1" applyBorder="1"/>
    <xf numFmtId="167" fontId="2" fillId="2" borderId="1" xfId="0" applyNumberFormat="1" applyFont="1" applyFill="1" applyBorder="1"/>
    <xf numFmtId="165" fontId="2" fillId="2" borderId="1" xfId="0" applyNumberFormat="1" applyFont="1" applyFill="1" applyBorder="1"/>
    <xf numFmtId="165" fontId="0" fillId="0" borderId="0" xfId="0" applyNumberFormat="1"/>
    <xf numFmtId="167" fontId="5" fillId="2" borderId="1" xfId="0" applyNumberFormat="1" applyFont="1" applyFill="1" applyBorder="1"/>
    <xf numFmtId="170" fontId="4" fillId="0" borderId="0" xfId="0" applyNumberFormat="1" applyFont="1" applyAlignment="1">
      <alignment horizontal="left" vertical="top"/>
    </xf>
    <xf numFmtId="169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17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70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4" fontId="8" fillId="0" borderId="2" xfId="0" applyNumberFormat="1" applyFont="1" applyBorder="1"/>
    <xf numFmtId="170" fontId="8" fillId="0" borderId="0" xfId="0" applyNumberFormat="1" applyFont="1"/>
    <xf numFmtId="164" fontId="8" fillId="0" borderId="0" xfId="0" applyNumberFormat="1" applyFont="1"/>
    <xf numFmtId="0" fontId="8" fillId="0" borderId="0" xfId="0" applyFont="1"/>
    <xf numFmtId="0" fontId="9" fillId="0" borderId="0" xfId="0" applyFont="1"/>
    <xf numFmtId="164" fontId="8" fillId="0" borderId="2" xfId="0" applyNumberFormat="1" applyFont="1" applyBorder="1" applyAlignment="1">
      <alignment horizontal="center"/>
    </xf>
    <xf numFmtId="170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2" fillId="2" borderId="1" xfId="0" applyFont="1" applyFill="1" applyBorder="1"/>
    <xf numFmtId="171" fontId="2" fillId="0" borderId="0" xfId="0" applyNumberFormat="1" applyFont="1"/>
    <xf numFmtId="171" fontId="2" fillId="4" borderId="0" xfId="0" applyNumberFormat="1" applyFont="1" applyFill="1"/>
    <xf numFmtId="0" fontId="2" fillId="0" borderId="0" xfId="0" applyNumberFormat="1" applyFont="1" applyBorder="1"/>
    <xf numFmtId="0" fontId="2" fillId="0" borderId="0" xfId="0" applyNumberFormat="1" applyFont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8" fontId="2" fillId="0" borderId="0" xfId="0" applyNumberFormat="1" applyFont="1" applyBorder="1" applyAlignment="1">
      <alignment horizontal="left"/>
    </xf>
    <xf numFmtId="166" fontId="7" fillId="0" borderId="0" xfId="0" applyNumberFormat="1" applyFont="1" applyBorder="1" applyAlignment="1">
      <alignment horizontal="center"/>
    </xf>
    <xf numFmtId="168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71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7" fontId="12" fillId="0" borderId="0" xfId="0" applyNumberFormat="1" applyFont="1" applyBorder="1" applyAlignment="1">
      <alignment horizontal="left"/>
    </xf>
    <xf numFmtId="0" fontId="9" fillId="0" borderId="0" xfId="0" applyFont="1" applyFill="1"/>
    <xf numFmtId="167" fontId="5" fillId="0" borderId="0" xfId="0" applyNumberFormat="1" applyFont="1" applyFill="1"/>
    <xf numFmtId="0" fontId="6" fillId="0" borderId="0" xfId="0" applyFont="1" applyFill="1"/>
    <xf numFmtId="167" fontId="9" fillId="0" borderId="2" xfId="0" applyNumberFormat="1" applyFont="1" applyBorder="1" applyAlignment="1">
      <alignment horizontal="center"/>
    </xf>
    <xf numFmtId="167" fontId="9" fillId="0" borderId="2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168" fontId="7" fillId="0" borderId="2" xfId="0" applyNumberFormat="1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166" fontId="7" fillId="0" borderId="2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Fill="1"/>
    <xf numFmtId="0" fontId="7" fillId="0" borderId="0" xfId="0" applyFont="1" applyFill="1" applyAlignment="1">
      <alignment horizontal="center"/>
    </xf>
    <xf numFmtId="0" fontId="2" fillId="0" borderId="0" xfId="0" applyNumberFormat="1" applyFont="1" applyFill="1"/>
    <xf numFmtId="0" fontId="2" fillId="0" borderId="1" xfId="0" applyFont="1" applyFill="1" applyBorder="1"/>
    <xf numFmtId="0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9" fontId="11" fillId="0" borderId="1" xfId="0" applyNumberFormat="1" applyFont="1" applyFill="1" applyBorder="1" applyAlignment="1">
      <alignment horizontal="center" vertical="center"/>
    </xf>
    <xf numFmtId="167" fontId="7" fillId="0" borderId="2" xfId="0" applyNumberFormat="1" applyFont="1" applyBorder="1" applyAlignment="1">
      <alignment horizontal="center"/>
    </xf>
    <xf numFmtId="0" fontId="3" fillId="5" borderId="0" xfId="0" applyFont="1" applyFill="1" applyBorder="1" applyAlignment="1">
      <alignment horizontal="center" vertical="center"/>
    </xf>
    <xf numFmtId="167" fontId="2" fillId="5" borderId="0" xfId="0" applyNumberFormat="1" applyFont="1" applyFill="1" applyBorder="1" applyAlignment="1">
      <alignment horizontal="center"/>
    </xf>
    <xf numFmtId="2" fontId="2" fillId="5" borderId="0" xfId="0" applyNumberFormat="1" applyFont="1" applyFill="1" applyBorder="1" applyAlignment="1">
      <alignment horizontal="center"/>
    </xf>
    <xf numFmtId="171" fontId="2" fillId="5" borderId="0" xfId="0" applyNumberFormat="1" applyFont="1" applyFill="1" applyBorder="1" applyAlignment="1">
      <alignment horizontal="center"/>
    </xf>
    <xf numFmtId="165" fontId="2" fillId="5" borderId="0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/>
    </xf>
    <xf numFmtId="168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7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165" fontId="2" fillId="2" borderId="0" xfId="0" applyNumberFormat="1" applyFont="1" applyFill="1" applyAlignment="1">
      <alignment horizontal="center"/>
    </xf>
    <xf numFmtId="168" fontId="2" fillId="2" borderId="0" xfId="0" applyNumberFormat="1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67" fontId="2" fillId="2" borderId="0" xfId="0" applyNumberFormat="1" applyFont="1" applyFill="1" applyAlignment="1">
      <alignment horizontal="center"/>
    </xf>
    <xf numFmtId="166" fontId="2" fillId="2" borderId="0" xfId="0" applyNumberFormat="1" applyFont="1" applyFill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/>
    </xf>
    <xf numFmtId="172" fontId="2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165" fontId="2" fillId="0" borderId="6" xfId="0" applyNumberFormat="1" applyFont="1" applyBorder="1"/>
    <xf numFmtId="0" fontId="3" fillId="0" borderId="7" xfId="0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/>
    </xf>
    <xf numFmtId="165" fontId="2" fillId="2" borderId="6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0" fontId="2" fillId="0" borderId="6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6" xfId="0" applyNumberFormat="1" applyFont="1" applyBorder="1"/>
    <xf numFmtId="0" fontId="2" fillId="0" borderId="7" xfId="0" applyNumberFormat="1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3" fillId="3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172" fontId="2" fillId="0" borderId="0" xfId="0" applyNumberFormat="1" applyFont="1" applyBorder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72" fontId="7" fillId="0" borderId="0" xfId="0" applyNumberFormat="1" applyFont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/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7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/>
    </xf>
    <xf numFmtId="0" fontId="0" fillId="0" borderId="2" xfId="0" applyBorder="1"/>
    <xf numFmtId="168" fontId="0" fillId="0" borderId="2" xfId="0" applyNumberFormat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2" fontId="15" fillId="0" borderId="0" xfId="0" applyNumberFormat="1" applyFont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72" fontId="15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168" fontId="15" fillId="0" borderId="0" xfId="0" applyNumberFormat="1" applyFont="1" applyBorder="1" applyAlignment="1">
      <alignment horizontal="center"/>
    </xf>
    <xf numFmtId="0" fontId="13" fillId="0" borderId="0" xfId="0" applyFont="1" applyBorder="1"/>
    <xf numFmtId="168" fontId="13" fillId="0" borderId="0" xfId="0" applyNumberFormat="1" applyFont="1" applyBorder="1" applyAlignment="1">
      <alignment horizontal="center"/>
    </xf>
    <xf numFmtId="0" fontId="13" fillId="0" borderId="0" xfId="0" applyFont="1"/>
    <xf numFmtId="167" fontId="2" fillId="0" borderId="6" xfId="0" applyNumberFormat="1" applyFont="1" applyBorder="1" applyAlignment="1">
      <alignment horizontal="center"/>
    </xf>
    <xf numFmtId="167" fontId="2" fillId="2" borderId="6" xfId="0" applyNumberFormat="1" applyFont="1" applyFill="1" applyBorder="1" applyAlignment="1">
      <alignment horizontal="center"/>
    </xf>
    <xf numFmtId="165" fontId="15" fillId="0" borderId="6" xfId="0" applyNumberFormat="1" applyFont="1" applyBorder="1" applyAlignment="1">
      <alignment horizontal="center"/>
    </xf>
    <xf numFmtId="0" fontId="15" fillId="0" borderId="7" xfId="0" applyFont="1" applyBorder="1" applyAlignment="1">
      <alignment horizontal="center" vertical="center"/>
    </xf>
    <xf numFmtId="167" fontId="15" fillId="0" borderId="6" xfId="0" applyNumberFormat="1" applyFont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7" fontId="3" fillId="0" borderId="6" xfId="0" applyNumberFormat="1" applyFont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7" fillId="0" borderId="9" xfId="0" applyFont="1" applyBorder="1" applyAlignment="1">
      <alignment horizontal="center"/>
    </xf>
    <xf numFmtId="0" fontId="1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9099334315318329E-2"/>
                  <c:y val="1.4340915718868475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'Table 2'!$O$4:$O$30</c:f>
              <c:numCache>
                <c:formatCode>General</c:formatCode>
                <c:ptCount val="27"/>
                <c:pt idx="0">
                  <c:v>0.26469999999999999</c:v>
                </c:pt>
                <c:pt idx="1">
                  <c:v>0.55828000000000011</c:v>
                </c:pt>
                <c:pt idx="2">
                  <c:v>0.97964000000000007</c:v>
                </c:pt>
                <c:pt idx="3">
                  <c:v>2.1453400000000005</c:v>
                </c:pt>
                <c:pt idx="4">
                  <c:v>0.65016000000000007</c:v>
                </c:pt>
                <c:pt idx="5">
                  <c:v>0.27244000000000002</c:v>
                </c:pt>
                <c:pt idx="6">
                  <c:v>0.35742000000000007</c:v>
                </c:pt>
                <c:pt idx="7">
                  <c:v>0.32864000000000004</c:v>
                </c:pt>
                <c:pt idx="12">
                  <c:v>0.15984000000000004</c:v>
                </c:pt>
                <c:pt idx="13">
                  <c:v>0.15228</c:v>
                </c:pt>
                <c:pt idx="14">
                  <c:v>2.2760000000000002E-2</c:v>
                </c:pt>
                <c:pt idx="15">
                  <c:v>0.20299999999999999</c:v>
                </c:pt>
                <c:pt idx="16">
                  <c:v>0</c:v>
                </c:pt>
                <c:pt idx="17">
                  <c:v>0</c:v>
                </c:pt>
                <c:pt idx="19">
                  <c:v>1.0878999999999999</c:v>
                </c:pt>
                <c:pt idx="20">
                  <c:v>1.6656300000000002</c:v>
                </c:pt>
                <c:pt idx="21">
                  <c:v>1.4454</c:v>
                </c:pt>
                <c:pt idx="22">
                  <c:v>1.25512</c:v>
                </c:pt>
                <c:pt idx="23">
                  <c:v>0.7209000000000001</c:v>
                </c:pt>
                <c:pt idx="24">
                  <c:v>4.3841400000000004</c:v>
                </c:pt>
                <c:pt idx="25">
                  <c:v>2.1374999999999997</c:v>
                </c:pt>
              </c:numCache>
            </c:numRef>
          </c:xVal>
          <c:yVal>
            <c:numRef>
              <c:f>'Table 2'!$R$4:$R$30</c:f>
              <c:numCache>
                <c:formatCode>0_);[Red]\(0\)</c:formatCode>
                <c:ptCount val="27"/>
                <c:pt idx="0">
                  <c:v>58.5</c:v>
                </c:pt>
                <c:pt idx="1">
                  <c:v>27.947686116700208</c:v>
                </c:pt>
                <c:pt idx="2">
                  <c:v>134.08730158730157</c:v>
                </c:pt>
                <c:pt idx="3">
                  <c:v>169</c:v>
                </c:pt>
                <c:pt idx="4">
                  <c:v>77.903225806451616</c:v>
                </c:pt>
                <c:pt idx="5">
                  <c:v>39.320000000000022</c:v>
                </c:pt>
                <c:pt idx="6">
                  <c:v>25.423387096774196</c:v>
                </c:pt>
                <c:pt idx="7">
                  <c:v>67.53012048192771</c:v>
                </c:pt>
                <c:pt idx="12">
                  <c:v>22.49500998003991</c:v>
                </c:pt>
                <c:pt idx="13">
                  <c:v>32.505050505050505</c:v>
                </c:pt>
                <c:pt idx="14">
                  <c:v>14.120240480961924</c:v>
                </c:pt>
                <c:pt idx="15">
                  <c:v>20.983935742971894</c:v>
                </c:pt>
                <c:pt idx="16">
                  <c:v>12.0902777777778</c:v>
                </c:pt>
                <c:pt idx="17">
                  <c:v>14.74901185770751</c:v>
                </c:pt>
                <c:pt idx="19">
                  <c:v>100.71146245059283</c:v>
                </c:pt>
                <c:pt idx="20">
                  <c:v>359.11823647294585</c:v>
                </c:pt>
                <c:pt idx="21">
                  <c:v>272.58382642998032</c:v>
                </c:pt>
                <c:pt idx="22">
                  <c:v>247.81746031746042</c:v>
                </c:pt>
                <c:pt idx="23">
                  <c:v>124.73895582329314</c:v>
                </c:pt>
                <c:pt idx="24">
                  <c:v>524.40476190476181</c:v>
                </c:pt>
                <c:pt idx="25">
                  <c:v>407.01402805611218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13-4C21-8F80-AE8F11D831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14639"/>
        <c:axId val="600117967"/>
      </c:scatterChart>
      <c:valAx>
        <c:axId val="600114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17967"/>
        <c:crosses val="autoZero"/>
        <c:crossBetween val="midCat"/>
      </c:valAx>
      <c:valAx>
        <c:axId val="600117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1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15-8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2 (3)'!$Q$2:$X$2</c:f>
              <c:strCache>
                <c:ptCount val="8"/>
                <c:pt idx="0">
                  <c:v>pXRD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(3)'!$R$11:$X$11</c:f>
              <c:numCache>
                <c:formatCode>General</c:formatCode>
                <c:ptCount val="7"/>
                <c:pt idx="0">
                  <c:v>39</c:v>
                </c:pt>
                <c:pt idx="1">
                  <c:v>34</c:v>
                </c:pt>
                <c:pt idx="2">
                  <c:v>6.1</c:v>
                </c:pt>
                <c:pt idx="4">
                  <c:v>15.6</c:v>
                </c:pt>
                <c:pt idx="6">
                  <c:v>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4E-41A0-8F0F-62339F23B986}"/>
            </c:ext>
          </c:extLst>
        </c:ser>
        <c:ser>
          <c:idx val="1"/>
          <c:order val="1"/>
          <c:tx>
            <c:strRef>
              <c:f>'Table 2 (3)'!$I$2:$P$2</c:f>
              <c:strCache>
                <c:ptCount val="8"/>
                <c:pt idx="0">
                  <c:v>XRD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(3)'!$J$11:$P$11</c:f>
              <c:numCache>
                <c:formatCode>General</c:formatCode>
                <c:ptCount val="7"/>
                <c:pt idx="0">
                  <c:v>37.6</c:v>
                </c:pt>
                <c:pt idx="1">
                  <c:v>31</c:v>
                </c:pt>
                <c:pt idx="2">
                  <c:v>4.7</c:v>
                </c:pt>
                <c:pt idx="3">
                  <c:v>0.3</c:v>
                </c:pt>
                <c:pt idx="4">
                  <c:v>19.2</c:v>
                </c:pt>
                <c:pt idx="6">
                  <c:v>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4E-41A0-8F0F-62339F23B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9753808"/>
        <c:axId val="1919748816"/>
      </c:barChart>
      <c:catAx>
        <c:axId val="1919753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48816"/>
        <c:crosses val="autoZero"/>
        <c:auto val="1"/>
        <c:lblAlgn val="ctr"/>
        <c:lblOffset val="100"/>
        <c:noMultiLvlLbl val="0"/>
      </c:catAx>
      <c:valAx>
        <c:axId val="191974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53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15-20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2 (3)'!$Q$2:$X$2</c:f>
              <c:strCache>
                <c:ptCount val="8"/>
                <c:pt idx="0">
                  <c:v>pXRD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(3)'!$R$23:$X$23</c:f>
              <c:numCache>
                <c:formatCode>General</c:formatCode>
                <c:ptCount val="7"/>
                <c:pt idx="0">
                  <c:v>25.2</c:v>
                </c:pt>
                <c:pt idx="1">
                  <c:v>12.7</c:v>
                </c:pt>
                <c:pt idx="2">
                  <c:v>15.1</c:v>
                </c:pt>
                <c:pt idx="3">
                  <c:v>17.399999999999999</c:v>
                </c:pt>
                <c:pt idx="4">
                  <c:v>1.6</c:v>
                </c:pt>
                <c:pt idx="6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D1-44B1-ACB7-B4F358900A1A}"/>
            </c:ext>
          </c:extLst>
        </c:ser>
        <c:ser>
          <c:idx val="1"/>
          <c:order val="1"/>
          <c:tx>
            <c:strRef>
              <c:f>'Table 2 (3)'!$I$2:$P$2</c:f>
              <c:strCache>
                <c:ptCount val="8"/>
                <c:pt idx="0">
                  <c:v>XRD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(3)'!$J$23:$P$23</c:f>
              <c:numCache>
                <c:formatCode>General</c:formatCode>
                <c:ptCount val="7"/>
                <c:pt idx="0">
                  <c:v>33.299999999999997</c:v>
                </c:pt>
                <c:pt idx="1">
                  <c:v>6.7</c:v>
                </c:pt>
                <c:pt idx="2">
                  <c:v>16.399999999999999</c:v>
                </c:pt>
                <c:pt idx="3">
                  <c:v>20.5</c:v>
                </c:pt>
                <c:pt idx="4">
                  <c:v>1.2</c:v>
                </c:pt>
                <c:pt idx="6">
                  <c:v>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D1-44B1-ACB7-B4F358900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9753808"/>
        <c:axId val="1919748816"/>
      </c:barChart>
      <c:catAx>
        <c:axId val="1919753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48816"/>
        <c:crosses val="autoZero"/>
        <c:auto val="1"/>
        <c:lblAlgn val="ctr"/>
        <c:lblOffset val="100"/>
        <c:noMultiLvlLbl val="0"/>
      </c:catAx>
      <c:valAx>
        <c:axId val="191974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53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15-23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2 (3)'!$Q$2:$X$2</c:f>
              <c:strCache>
                <c:ptCount val="8"/>
                <c:pt idx="0">
                  <c:v>pXRD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(3)'!$R$26:$X$26</c:f>
              <c:numCache>
                <c:formatCode>General</c:formatCode>
                <c:ptCount val="7"/>
                <c:pt idx="0">
                  <c:v>44.3</c:v>
                </c:pt>
                <c:pt idx="1">
                  <c:v>30.2</c:v>
                </c:pt>
                <c:pt idx="2">
                  <c:v>12.1</c:v>
                </c:pt>
                <c:pt idx="4">
                  <c:v>0.5</c:v>
                </c:pt>
                <c:pt idx="6">
                  <c:v>12.9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56-4EDA-B72A-ADA19CBC58C3}"/>
            </c:ext>
          </c:extLst>
        </c:ser>
        <c:ser>
          <c:idx val="1"/>
          <c:order val="1"/>
          <c:tx>
            <c:strRef>
              <c:f>'Table 2 (3)'!$I$2:$P$2</c:f>
              <c:strCache>
                <c:ptCount val="8"/>
                <c:pt idx="0">
                  <c:v>XRD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(3)'!$J$26:$P$26</c:f>
              <c:numCache>
                <c:formatCode>General</c:formatCode>
                <c:ptCount val="7"/>
                <c:pt idx="0">
                  <c:v>37.5</c:v>
                </c:pt>
                <c:pt idx="1">
                  <c:v>34.4</c:v>
                </c:pt>
                <c:pt idx="2">
                  <c:v>11.6</c:v>
                </c:pt>
                <c:pt idx="3">
                  <c:v>0.9</c:v>
                </c:pt>
                <c:pt idx="4">
                  <c:v>2</c:v>
                </c:pt>
                <c:pt idx="6">
                  <c:v>11.6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56-4EDA-B72A-ADA19CBC58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9753808"/>
        <c:axId val="1919748816"/>
      </c:barChart>
      <c:catAx>
        <c:axId val="1919753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48816"/>
        <c:crosses val="autoZero"/>
        <c:auto val="1"/>
        <c:lblAlgn val="ctr"/>
        <c:lblOffset val="100"/>
        <c:noMultiLvlLbl val="0"/>
      </c:catAx>
      <c:valAx>
        <c:axId val="191974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53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15-25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2 (3)'!$Q$2:$X$2</c:f>
              <c:strCache>
                <c:ptCount val="8"/>
                <c:pt idx="0">
                  <c:v>pXRD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(3)'!$R$28:$X$28</c:f>
              <c:numCache>
                <c:formatCode>General</c:formatCode>
                <c:ptCount val="7"/>
                <c:pt idx="0">
                  <c:v>41.8</c:v>
                </c:pt>
                <c:pt idx="1">
                  <c:v>43.2</c:v>
                </c:pt>
                <c:pt idx="2">
                  <c:v>4.8</c:v>
                </c:pt>
                <c:pt idx="6">
                  <c:v>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C0-4BDE-9128-C4BFBC442EA6}"/>
            </c:ext>
          </c:extLst>
        </c:ser>
        <c:ser>
          <c:idx val="1"/>
          <c:order val="1"/>
          <c:tx>
            <c:strRef>
              <c:f>'Table 2 (3)'!$I$2:$P$2</c:f>
              <c:strCache>
                <c:ptCount val="8"/>
                <c:pt idx="0">
                  <c:v>XRD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(3)'!$J$28:$P$28</c:f>
              <c:numCache>
                <c:formatCode>General</c:formatCode>
                <c:ptCount val="7"/>
                <c:pt idx="0">
                  <c:v>50.2</c:v>
                </c:pt>
                <c:pt idx="1">
                  <c:v>30.3</c:v>
                </c:pt>
                <c:pt idx="2">
                  <c:v>3.1</c:v>
                </c:pt>
                <c:pt idx="6">
                  <c:v>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C0-4BDE-9128-C4BFBC442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9753808"/>
        <c:axId val="1919748816"/>
      </c:barChart>
      <c:catAx>
        <c:axId val="1919753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48816"/>
        <c:crosses val="autoZero"/>
        <c:auto val="1"/>
        <c:lblAlgn val="ctr"/>
        <c:lblOffset val="100"/>
        <c:noMultiLvlLbl val="0"/>
      </c:catAx>
      <c:valAx>
        <c:axId val="191974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53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15-26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2 (3)'!$Q$2:$X$2</c:f>
              <c:strCache>
                <c:ptCount val="8"/>
                <c:pt idx="0">
                  <c:v>pXRD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(3)'!$R$29:$X$29</c:f>
              <c:numCache>
                <c:formatCode>General</c:formatCode>
                <c:ptCount val="7"/>
                <c:pt idx="0">
                  <c:v>59.4</c:v>
                </c:pt>
                <c:pt idx="1">
                  <c:v>10.3</c:v>
                </c:pt>
                <c:pt idx="2">
                  <c:v>4.8</c:v>
                </c:pt>
                <c:pt idx="3">
                  <c:v>2.2999999999999998</c:v>
                </c:pt>
                <c:pt idx="6">
                  <c:v>16.899999999999999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2E-4C2A-A72E-6D2E88DE4ABB}"/>
            </c:ext>
          </c:extLst>
        </c:ser>
        <c:ser>
          <c:idx val="1"/>
          <c:order val="1"/>
          <c:tx>
            <c:strRef>
              <c:f>'Table 2 (3)'!$I$2:$P$2</c:f>
              <c:strCache>
                <c:ptCount val="8"/>
                <c:pt idx="0">
                  <c:v>XRD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(3)'!$J$29:$P$29</c:f>
              <c:numCache>
                <c:formatCode>General</c:formatCode>
                <c:ptCount val="7"/>
                <c:pt idx="0">
                  <c:v>62.7</c:v>
                </c:pt>
                <c:pt idx="1">
                  <c:v>8.4</c:v>
                </c:pt>
                <c:pt idx="2">
                  <c:v>3.4</c:v>
                </c:pt>
                <c:pt idx="3">
                  <c:v>3.4</c:v>
                </c:pt>
                <c:pt idx="6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2E-4C2A-A72E-6D2E88DE4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9753808"/>
        <c:axId val="1919748816"/>
      </c:barChart>
      <c:catAx>
        <c:axId val="1919753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48816"/>
        <c:crosses val="autoZero"/>
        <c:auto val="1"/>
        <c:lblAlgn val="ctr"/>
        <c:lblOffset val="100"/>
        <c:noMultiLvlLbl val="0"/>
      </c:catAx>
      <c:valAx>
        <c:axId val="191974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53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</a:t>
            </a:r>
            <a:r>
              <a:rPr lang="en-US" baseline="0"/>
              <a:t> Assay vs. Li XRD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Sheet3!$L$3:$L$11</c:f>
              <c:numCache>
                <c:formatCode>0_);[Red]\(0\)</c:formatCode>
                <c:ptCount val="9"/>
                <c:pt idx="0">
                  <c:v>169</c:v>
                </c:pt>
                <c:pt idx="1">
                  <c:v>77.903225806451616</c:v>
                </c:pt>
                <c:pt idx="2">
                  <c:v>39.320000000000022</c:v>
                </c:pt>
                <c:pt idx="3">
                  <c:v>25.423387096774196</c:v>
                </c:pt>
                <c:pt idx="4">
                  <c:v>67.53012048192771</c:v>
                </c:pt>
                <c:pt idx="5">
                  <c:v>100.71146245059283</c:v>
                </c:pt>
                <c:pt idx="6">
                  <c:v>247.81746031746042</c:v>
                </c:pt>
                <c:pt idx="7">
                  <c:v>524.40476190476181</c:v>
                </c:pt>
                <c:pt idx="8">
                  <c:v>407.01402805611218</c:v>
                </c:pt>
              </c:numCache>
            </c:numRef>
          </c:xVal>
          <c:yVal>
            <c:numRef>
              <c:f>Sheet3!$N$3:$N$11</c:f>
              <c:numCache>
                <c:formatCode>0_);[Red]\(0\)</c:formatCode>
                <c:ptCount val="9"/>
                <c:pt idx="0">
                  <c:v>278.89420000000007</c:v>
                </c:pt>
                <c:pt idx="1">
                  <c:v>84.520800000000008</c:v>
                </c:pt>
                <c:pt idx="2">
                  <c:v>35.417200000000001</c:v>
                </c:pt>
                <c:pt idx="3">
                  <c:v>46.464600000000004</c:v>
                </c:pt>
                <c:pt idx="4">
                  <c:v>42.723200000000006</c:v>
                </c:pt>
                <c:pt idx="5">
                  <c:v>141.42699999999996</c:v>
                </c:pt>
                <c:pt idx="6">
                  <c:v>163.16560000000001</c:v>
                </c:pt>
                <c:pt idx="7">
                  <c:v>569.93820000000005</c:v>
                </c:pt>
                <c:pt idx="8">
                  <c:v>277.87499999999994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9C-461E-8B6A-BAEA1303A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123376"/>
        <c:axId val="1487109648"/>
      </c:scatterChart>
      <c:valAx>
        <c:axId val="1487123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Assay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9648"/>
        <c:crosses val="autoZero"/>
        <c:crossBetween val="midCat"/>
      </c:valAx>
      <c:valAx>
        <c:axId val="148710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23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Chlorite in LTA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Sheet3!$Q$3:$Q$11</c:f>
              <c:numCache>
                <c:formatCode>General</c:formatCode>
                <c:ptCount val="9"/>
                <c:pt idx="0">
                  <c:v>6.3</c:v>
                </c:pt>
                <c:pt idx="1">
                  <c:v>9</c:v>
                </c:pt>
                <c:pt idx="2">
                  <c:v>3.8</c:v>
                </c:pt>
                <c:pt idx="4">
                  <c:v>5.4</c:v>
                </c:pt>
                <c:pt idx="6">
                  <c:v>12.9</c:v>
                </c:pt>
                <c:pt idx="7">
                  <c:v>7.7</c:v>
                </c:pt>
                <c:pt idx="8">
                  <c:v>16.899999999999999</c:v>
                </c:pt>
              </c:numCache>
            </c:numRef>
          </c:xVal>
          <c:yVal>
            <c:numRef>
              <c:f>Sheet3!$K$3:$K$11</c:f>
              <c:numCache>
                <c:formatCode>General</c:formatCode>
                <c:ptCount val="9"/>
                <c:pt idx="0">
                  <c:v>6.7</c:v>
                </c:pt>
                <c:pt idx="1">
                  <c:v>8.4</c:v>
                </c:pt>
                <c:pt idx="2">
                  <c:v>4.9000000000000004</c:v>
                </c:pt>
                <c:pt idx="3">
                  <c:v>3.7</c:v>
                </c:pt>
                <c:pt idx="4">
                  <c:v>5.2</c:v>
                </c:pt>
                <c:pt idx="5">
                  <c:v>4.3</c:v>
                </c:pt>
                <c:pt idx="6">
                  <c:v>11.6</c:v>
                </c:pt>
                <c:pt idx="7">
                  <c:v>8.9</c:v>
                </c:pt>
                <c:pt idx="8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C7-4F8C-83EE-8B9F125B8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123376"/>
        <c:axId val="1487109648"/>
      </c:scatterChart>
      <c:valAx>
        <c:axId val="1487123376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9648"/>
        <c:crosses val="autoZero"/>
        <c:crossBetween val="midCat"/>
      </c:valAx>
      <c:valAx>
        <c:axId val="14871096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23376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</a:t>
            </a:r>
            <a:r>
              <a:rPr lang="en-US" baseline="0"/>
              <a:t> Assay vs. Li pXRD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Sheet3!$R$3:$R$11</c:f>
              <c:numCache>
                <c:formatCode>0_);[Red]\(0\)</c:formatCode>
                <c:ptCount val="9"/>
                <c:pt idx="0">
                  <c:v>169</c:v>
                </c:pt>
                <c:pt idx="1">
                  <c:v>77.903225806451616</c:v>
                </c:pt>
                <c:pt idx="2">
                  <c:v>39.320000000000022</c:v>
                </c:pt>
                <c:pt idx="3">
                  <c:v>25.423387096774196</c:v>
                </c:pt>
                <c:pt idx="4">
                  <c:v>67.53012048192771</c:v>
                </c:pt>
                <c:pt idx="5">
                  <c:v>100.71146245059283</c:v>
                </c:pt>
                <c:pt idx="6">
                  <c:v>247.81746031746042</c:v>
                </c:pt>
                <c:pt idx="7">
                  <c:v>524.40476190476181</c:v>
                </c:pt>
                <c:pt idx="8">
                  <c:v>407.01402805611218</c:v>
                </c:pt>
              </c:numCache>
            </c:numRef>
          </c:xVal>
          <c:yVal>
            <c:numRef>
              <c:f>Sheet3!$T$3:$T$11</c:f>
              <c:numCache>
                <c:formatCode>0_);[Red]\(0\)</c:formatCode>
                <c:ptCount val="9"/>
                <c:pt idx="0">
                  <c:v>262.24380000000002</c:v>
                </c:pt>
                <c:pt idx="1">
                  <c:v>90.557999999999993</c:v>
                </c:pt>
                <c:pt idx="2">
                  <c:v>27.466399999999993</c:v>
                </c:pt>
                <c:pt idx="3">
                  <c:v>0</c:v>
                </c:pt>
                <c:pt idx="4">
                  <c:v>44.366400000000006</c:v>
                </c:pt>
                <c:pt idx="5">
                  <c:v>0</c:v>
                </c:pt>
                <c:pt idx="6">
                  <c:v>181.45140000000001</c:v>
                </c:pt>
                <c:pt idx="7">
                  <c:v>493.09259999999995</c:v>
                </c:pt>
                <c:pt idx="8">
                  <c:v>313.07249999999993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1A-4A29-A4C8-951D7C00D8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123376"/>
        <c:axId val="1487109648"/>
      </c:scatterChart>
      <c:valAx>
        <c:axId val="1487123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Assay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9648"/>
        <c:crosses val="autoZero"/>
        <c:crossBetween val="midCat"/>
      </c:valAx>
      <c:valAx>
        <c:axId val="148710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23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1405486832"/>
        <c:axId val="1405498896"/>
      </c:scatterChart>
      <c:valAx>
        <c:axId val="1405486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5498896"/>
        <c:crosses val="autoZero"/>
        <c:crossBetween val="midCat"/>
      </c:valAx>
      <c:valAx>
        <c:axId val="140549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5486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All Phases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Sheet3!$B$52:$B$96</c:f>
              <c:numCache>
                <c:formatCode>General</c:formatCode>
                <c:ptCount val="45"/>
                <c:pt idx="0" formatCode="0.0_ ">
                  <c:v>1.4</c:v>
                </c:pt>
                <c:pt idx="1">
                  <c:v>75.2</c:v>
                </c:pt>
                <c:pt idx="2">
                  <c:v>28.3</c:v>
                </c:pt>
                <c:pt idx="3">
                  <c:v>34.1</c:v>
                </c:pt>
                <c:pt idx="4">
                  <c:v>37.6</c:v>
                </c:pt>
                <c:pt idx="5">
                  <c:v>33.299999999999997</c:v>
                </c:pt>
                <c:pt idx="6">
                  <c:v>37.5</c:v>
                </c:pt>
                <c:pt idx="7">
                  <c:v>50.2</c:v>
                </c:pt>
                <c:pt idx="8">
                  <c:v>62.7</c:v>
                </c:pt>
                <c:pt idx="9">
                  <c:v>15.6</c:v>
                </c:pt>
                <c:pt idx="10">
                  <c:v>50.4</c:v>
                </c:pt>
                <c:pt idx="11">
                  <c:v>47.3</c:v>
                </c:pt>
                <c:pt idx="12">
                  <c:v>31</c:v>
                </c:pt>
                <c:pt idx="13">
                  <c:v>6.7</c:v>
                </c:pt>
                <c:pt idx="14">
                  <c:v>34.4</c:v>
                </c:pt>
                <c:pt idx="15">
                  <c:v>30.3</c:v>
                </c:pt>
                <c:pt idx="16">
                  <c:v>8.4</c:v>
                </c:pt>
                <c:pt idx="17">
                  <c:v>2.2000000000000002</c:v>
                </c:pt>
                <c:pt idx="18">
                  <c:v>4.5999999999999996</c:v>
                </c:pt>
                <c:pt idx="19">
                  <c:v>8.5</c:v>
                </c:pt>
                <c:pt idx="20">
                  <c:v>4.7</c:v>
                </c:pt>
                <c:pt idx="21">
                  <c:v>16.399999999999999</c:v>
                </c:pt>
                <c:pt idx="22">
                  <c:v>11.6</c:v>
                </c:pt>
                <c:pt idx="23">
                  <c:v>3.1</c:v>
                </c:pt>
                <c:pt idx="24">
                  <c:v>3.4</c:v>
                </c:pt>
                <c:pt idx="25">
                  <c:v>0.2</c:v>
                </c:pt>
                <c:pt idx="26">
                  <c:v>0.1</c:v>
                </c:pt>
                <c:pt idx="27">
                  <c:v>0.3</c:v>
                </c:pt>
                <c:pt idx="28">
                  <c:v>20.5</c:v>
                </c:pt>
                <c:pt idx="29">
                  <c:v>0.9</c:v>
                </c:pt>
                <c:pt idx="30">
                  <c:v>3.4</c:v>
                </c:pt>
                <c:pt idx="31">
                  <c:v>4.0999999999999996</c:v>
                </c:pt>
                <c:pt idx="32">
                  <c:v>3.1</c:v>
                </c:pt>
                <c:pt idx="33">
                  <c:v>19.2</c:v>
                </c:pt>
                <c:pt idx="34">
                  <c:v>1.2</c:v>
                </c:pt>
                <c:pt idx="35">
                  <c:v>2</c:v>
                </c:pt>
                <c:pt idx="36">
                  <c:v>4.5999999999999996</c:v>
                </c:pt>
                <c:pt idx="37">
                  <c:v>6.7</c:v>
                </c:pt>
                <c:pt idx="38">
                  <c:v>8.4</c:v>
                </c:pt>
                <c:pt idx="39">
                  <c:v>4.9000000000000004</c:v>
                </c:pt>
                <c:pt idx="40">
                  <c:v>5.2</c:v>
                </c:pt>
                <c:pt idx="41">
                  <c:v>4.3</c:v>
                </c:pt>
                <c:pt idx="42">
                  <c:v>11.6</c:v>
                </c:pt>
                <c:pt idx="43">
                  <c:v>8.9</c:v>
                </c:pt>
                <c:pt idx="44">
                  <c:v>15</c:v>
                </c:pt>
              </c:numCache>
            </c:numRef>
          </c:xVal>
          <c:yVal>
            <c:numRef>
              <c:f>Sheet3!$C$52:$C$96</c:f>
              <c:numCache>
                <c:formatCode>General</c:formatCode>
                <c:ptCount val="45"/>
                <c:pt idx="0">
                  <c:v>1.7</c:v>
                </c:pt>
                <c:pt idx="1">
                  <c:v>78.5</c:v>
                </c:pt>
                <c:pt idx="2">
                  <c:v>28.3</c:v>
                </c:pt>
                <c:pt idx="3">
                  <c:v>30.6</c:v>
                </c:pt>
                <c:pt idx="4">
                  <c:v>39</c:v>
                </c:pt>
                <c:pt idx="6">
                  <c:v>44.3</c:v>
                </c:pt>
                <c:pt idx="7">
                  <c:v>41.8</c:v>
                </c:pt>
                <c:pt idx="8">
                  <c:v>58</c:v>
                </c:pt>
                <c:pt idx="9">
                  <c:v>15.2</c:v>
                </c:pt>
                <c:pt idx="10">
                  <c:v>49.7</c:v>
                </c:pt>
                <c:pt idx="11">
                  <c:v>52.7</c:v>
                </c:pt>
                <c:pt idx="12">
                  <c:v>34</c:v>
                </c:pt>
                <c:pt idx="14">
                  <c:v>30.2</c:v>
                </c:pt>
                <c:pt idx="15">
                  <c:v>34</c:v>
                </c:pt>
                <c:pt idx="16">
                  <c:v>10.1</c:v>
                </c:pt>
                <c:pt idx="17">
                  <c:v>0</c:v>
                </c:pt>
                <c:pt idx="18">
                  <c:v>5.6</c:v>
                </c:pt>
                <c:pt idx="19">
                  <c:v>9.8000000000000007</c:v>
                </c:pt>
                <c:pt idx="20">
                  <c:v>6.1</c:v>
                </c:pt>
                <c:pt idx="22">
                  <c:v>12.1</c:v>
                </c:pt>
                <c:pt idx="23">
                  <c:v>4.8</c:v>
                </c:pt>
                <c:pt idx="24">
                  <c:v>4.7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9">
                  <c:v>0</c:v>
                </c:pt>
                <c:pt idx="30">
                  <c:v>2.2999999999999998</c:v>
                </c:pt>
                <c:pt idx="31">
                  <c:v>7.4</c:v>
                </c:pt>
                <c:pt idx="32">
                  <c:v>3</c:v>
                </c:pt>
                <c:pt idx="33">
                  <c:v>15.6</c:v>
                </c:pt>
                <c:pt idx="35">
                  <c:v>0.5</c:v>
                </c:pt>
                <c:pt idx="36">
                  <c:v>4.5</c:v>
                </c:pt>
                <c:pt idx="37">
                  <c:v>6.3</c:v>
                </c:pt>
                <c:pt idx="38">
                  <c:v>9</c:v>
                </c:pt>
                <c:pt idx="39">
                  <c:v>3.8</c:v>
                </c:pt>
                <c:pt idx="40">
                  <c:v>5.4</c:v>
                </c:pt>
                <c:pt idx="42">
                  <c:v>12.9</c:v>
                </c:pt>
                <c:pt idx="43">
                  <c:v>7.7</c:v>
                </c:pt>
                <c:pt idx="44">
                  <c:v>16.899999999999999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52-4A28-95D8-7C50F480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102576"/>
        <c:axId val="1487100080"/>
      </c:scatterChart>
      <c:valAx>
        <c:axId val="148710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0080"/>
        <c:crosses val="autoZero"/>
        <c:crossBetween val="midCat"/>
      </c:valAx>
      <c:valAx>
        <c:axId val="148710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'Table 2'!$P$4:$P$30</c:f>
              <c:numCache>
                <c:formatCode>General</c:formatCode>
                <c:ptCount val="27"/>
                <c:pt idx="0">
                  <c:v>65</c:v>
                </c:pt>
                <c:pt idx="1">
                  <c:v>441.99999999999994</c:v>
                </c:pt>
                <c:pt idx="2">
                  <c:v>493.99999999999994</c:v>
                </c:pt>
                <c:pt idx="3">
                  <c:v>871</c:v>
                </c:pt>
                <c:pt idx="4">
                  <c:v>1092</c:v>
                </c:pt>
                <c:pt idx="5">
                  <c:v>637.00000000000011</c:v>
                </c:pt>
                <c:pt idx="6">
                  <c:v>480.99999999999994</c:v>
                </c:pt>
                <c:pt idx="7">
                  <c:v>675.99999999999989</c:v>
                </c:pt>
                <c:pt idx="12">
                  <c:v>117</c:v>
                </c:pt>
                <c:pt idx="13">
                  <c:v>156</c:v>
                </c:pt>
                <c:pt idx="14">
                  <c:v>26</c:v>
                </c:pt>
                <c:pt idx="15">
                  <c:v>325</c:v>
                </c:pt>
                <c:pt idx="16">
                  <c:v>0</c:v>
                </c:pt>
                <c:pt idx="17">
                  <c:v>0</c:v>
                </c:pt>
                <c:pt idx="19">
                  <c:v>559</c:v>
                </c:pt>
                <c:pt idx="20">
                  <c:v>351</c:v>
                </c:pt>
                <c:pt idx="21">
                  <c:v>949</c:v>
                </c:pt>
                <c:pt idx="22">
                  <c:v>1508</c:v>
                </c:pt>
                <c:pt idx="23">
                  <c:v>1053</c:v>
                </c:pt>
                <c:pt idx="24">
                  <c:v>1157</c:v>
                </c:pt>
                <c:pt idx="25">
                  <c:v>1949.9999999999998</c:v>
                </c:pt>
              </c:numCache>
            </c:numRef>
          </c:xVal>
          <c:yVal>
            <c:numRef>
              <c:f>'Table 2'!$R$4:$R$30</c:f>
              <c:numCache>
                <c:formatCode>0_);[Red]\(0\)</c:formatCode>
                <c:ptCount val="27"/>
                <c:pt idx="0">
                  <c:v>58.5</c:v>
                </c:pt>
                <c:pt idx="1">
                  <c:v>27.947686116700208</c:v>
                </c:pt>
                <c:pt idx="2">
                  <c:v>134.08730158730157</c:v>
                </c:pt>
                <c:pt idx="3">
                  <c:v>169</c:v>
                </c:pt>
                <c:pt idx="4">
                  <c:v>77.903225806451616</c:v>
                </c:pt>
                <c:pt idx="5">
                  <c:v>39.320000000000022</c:v>
                </c:pt>
                <c:pt idx="6">
                  <c:v>25.423387096774196</c:v>
                </c:pt>
                <c:pt idx="7">
                  <c:v>67.53012048192771</c:v>
                </c:pt>
                <c:pt idx="12">
                  <c:v>22.49500998003991</c:v>
                </c:pt>
                <c:pt idx="13">
                  <c:v>32.505050505050505</c:v>
                </c:pt>
                <c:pt idx="14">
                  <c:v>14.120240480961924</c:v>
                </c:pt>
                <c:pt idx="15">
                  <c:v>20.983935742971894</c:v>
                </c:pt>
                <c:pt idx="16">
                  <c:v>12.0902777777778</c:v>
                </c:pt>
                <c:pt idx="17">
                  <c:v>14.74901185770751</c:v>
                </c:pt>
                <c:pt idx="19">
                  <c:v>100.71146245059283</c:v>
                </c:pt>
                <c:pt idx="20">
                  <c:v>359.11823647294585</c:v>
                </c:pt>
                <c:pt idx="21">
                  <c:v>272.58382642998032</c:v>
                </c:pt>
                <c:pt idx="22">
                  <c:v>247.81746031746042</c:v>
                </c:pt>
                <c:pt idx="23">
                  <c:v>124.73895582329314</c:v>
                </c:pt>
                <c:pt idx="24">
                  <c:v>524.40476190476181</c:v>
                </c:pt>
                <c:pt idx="25">
                  <c:v>407.01402805611218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0B-4009-A630-996045A2F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14639"/>
        <c:axId val="600117967"/>
      </c:scatterChart>
      <c:valAx>
        <c:axId val="600114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17967"/>
        <c:crosses val="autoZero"/>
        <c:crossBetween val="midCat"/>
      </c:valAx>
      <c:valAx>
        <c:axId val="600117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1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Kaolinite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Sheet3!$B$52:$B$60</c:f>
              <c:numCache>
                <c:formatCode>General</c:formatCode>
                <c:ptCount val="9"/>
                <c:pt idx="0" formatCode="0.0_ ">
                  <c:v>1.4</c:v>
                </c:pt>
                <c:pt idx="1">
                  <c:v>75.2</c:v>
                </c:pt>
                <c:pt idx="2">
                  <c:v>28.3</c:v>
                </c:pt>
                <c:pt idx="3">
                  <c:v>34.1</c:v>
                </c:pt>
                <c:pt idx="4">
                  <c:v>37.6</c:v>
                </c:pt>
                <c:pt idx="5">
                  <c:v>33.299999999999997</c:v>
                </c:pt>
                <c:pt idx="6">
                  <c:v>37.5</c:v>
                </c:pt>
                <c:pt idx="7">
                  <c:v>50.2</c:v>
                </c:pt>
                <c:pt idx="8">
                  <c:v>62.7</c:v>
                </c:pt>
              </c:numCache>
            </c:numRef>
          </c:xVal>
          <c:yVal>
            <c:numRef>
              <c:f>Sheet3!$C$52:$C$60</c:f>
              <c:numCache>
                <c:formatCode>General</c:formatCode>
                <c:ptCount val="9"/>
                <c:pt idx="0">
                  <c:v>1.7</c:v>
                </c:pt>
                <c:pt idx="1">
                  <c:v>78.5</c:v>
                </c:pt>
                <c:pt idx="2">
                  <c:v>28.3</c:v>
                </c:pt>
                <c:pt idx="3">
                  <c:v>30.6</c:v>
                </c:pt>
                <c:pt idx="4">
                  <c:v>39</c:v>
                </c:pt>
                <c:pt idx="6">
                  <c:v>44.3</c:v>
                </c:pt>
                <c:pt idx="7">
                  <c:v>41.8</c:v>
                </c:pt>
                <c:pt idx="8">
                  <c:v>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A-4587-9FFC-4B11E4C48C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102576"/>
        <c:axId val="1487100080"/>
      </c:scatterChart>
      <c:valAx>
        <c:axId val="148710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0080"/>
        <c:crosses val="autoZero"/>
        <c:crossBetween val="midCat"/>
      </c:valAx>
      <c:valAx>
        <c:axId val="148710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Tobelite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Sheet3!$B$61:$B$68</c:f>
              <c:numCache>
                <c:formatCode>General</c:formatCode>
                <c:ptCount val="8"/>
                <c:pt idx="0">
                  <c:v>15.6</c:v>
                </c:pt>
                <c:pt idx="1">
                  <c:v>50.4</c:v>
                </c:pt>
                <c:pt idx="2">
                  <c:v>47.3</c:v>
                </c:pt>
                <c:pt idx="3">
                  <c:v>31</c:v>
                </c:pt>
                <c:pt idx="4">
                  <c:v>6.7</c:v>
                </c:pt>
                <c:pt idx="5">
                  <c:v>34.4</c:v>
                </c:pt>
                <c:pt idx="6">
                  <c:v>30.3</c:v>
                </c:pt>
                <c:pt idx="7">
                  <c:v>8.4</c:v>
                </c:pt>
              </c:numCache>
            </c:numRef>
          </c:xVal>
          <c:yVal>
            <c:numRef>
              <c:f>Sheet3!$C$61:$C$68</c:f>
              <c:numCache>
                <c:formatCode>General</c:formatCode>
                <c:ptCount val="8"/>
                <c:pt idx="0">
                  <c:v>15.2</c:v>
                </c:pt>
                <c:pt idx="1">
                  <c:v>49.7</c:v>
                </c:pt>
                <c:pt idx="2">
                  <c:v>52.7</c:v>
                </c:pt>
                <c:pt idx="3">
                  <c:v>34</c:v>
                </c:pt>
                <c:pt idx="5">
                  <c:v>30.2</c:v>
                </c:pt>
                <c:pt idx="6">
                  <c:v>34</c:v>
                </c:pt>
                <c:pt idx="7">
                  <c:v>10.1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48-4FAA-BA5C-AFA553CC18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102576"/>
        <c:axId val="1487100080"/>
      </c:scatterChart>
      <c:valAx>
        <c:axId val="148710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0080"/>
        <c:crosses val="autoZero"/>
        <c:crossBetween val="midCat"/>
      </c:valAx>
      <c:valAx>
        <c:axId val="148710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Pyrophyllite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Sheet3!$B$69:$B$76</c:f>
              <c:numCache>
                <c:formatCode>General</c:formatCode>
                <c:ptCount val="8"/>
                <c:pt idx="0">
                  <c:v>2.2000000000000002</c:v>
                </c:pt>
                <c:pt idx="1">
                  <c:v>4.5999999999999996</c:v>
                </c:pt>
                <c:pt idx="2">
                  <c:v>8.5</c:v>
                </c:pt>
                <c:pt idx="3">
                  <c:v>4.7</c:v>
                </c:pt>
                <c:pt idx="4">
                  <c:v>16.399999999999999</c:v>
                </c:pt>
                <c:pt idx="5">
                  <c:v>11.6</c:v>
                </c:pt>
                <c:pt idx="6">
                  <c:v>3.1</c:v>
                </c:pt>
                <c:pt idx="7">
                  <c:v>3.4</c:v>
                </c:pt>
              </c:numCache>
            </c:numRef>
          </c:xVal>
          <c:yVal>
            <c:numRef>
              <c:f>Sheet3!$C$69:$C$76</c:f>
              <c:numCache>
                <c:formatCode>General</c:formatCode>
                <c:ptCount val="8"/>
                <c:pt idx="0">
                  <c:v>0</c:v>
                </c:pt>
                <c:pt idx="1">
                  <c:v>5.6</c:v>
                </c:pt>
                <c:pt idx="2">
                  <c:v>9.8000000000000007</c:v>
                </c:pt>
                <c:pt idx="3">
                  <c:v>6.1</c:v>
                </c:pt>
                <c:pt idx="5">
                  <c:v>12.1</c:v>
                </c:pt>
                <c:pt idx="6">
                  <c:v>4.8</c:v>
                </c:pt>
                <c:pt idx="7">
                  <c:v>4.7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14-4B94-947E-A0A7418EA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102576"/>
        <c:axId val="1487100080"/>
      </c:scatterChart>
      <c:valAx>
        <c:axId val="148710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0080"/>
        <c:crosses val="autoZero"/>
        <c:crossBetween val="midCat"/>
      </c:valAx>
      <c:valAx>
        <c:axId val="148710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Pyrite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Sheet3!$B$77:$B$82</c:f>
              <c:numCache>
                <c:formatCode>General</c:formatCode>
                <c:ptCount val="6"/>
                <c:pt idx="0">
                  <c:v>0.2</c:v>
                </c:pt>
                <c:pt idx="1">
                  <c:v>0.1</c:v>
                </c:pt>
                <c:pt idx="2">
                  <c:v>0.3</c:v>
                </c:pt>
                <c:pt idx="3">
                  <c:v>20.5</c:v>
                </c:pt>
                <c:pt idx="4">
                  <c:v>0.9</c:v>
                </c:pt>
                <c:pt idx="5">
                  <c:v>3.4</c:v>
                </c:pt>
              </c:numCache>
            </c:numRef>
          </c:xVal>
          <c:yVal>
            <c:numRef>
              <c:f>Sheet3!$C$77:$C$82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4">
                  <c:v>0</c:v>
                </c:pt>
                <c:pt idx="5">
                  <c:v>2.2999999999999998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58-4819-B2F3-2C617D0B5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102576"/>
        <c:axId val="1487100080"/>
      </c:scatterChart>
      <c:valAx>
        <c:axId val="148710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0080"/>
        <c:crosses val="autoZero"/>
        <c:crossBetween val="midCat"/>
      </c:valAx>
      <c:valAx>
        <c:axId val="148710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Calcite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Sheet3!$B$83:$B$87</c:f>
              <c:numCache>
                <c:formatCode>General</c:formatCode>
                <c:ptCount val="5"/>
                <c:pt idx="0">
                  <c:v>4.0999999999999996</c:v>
                </c:pt>
                <c:pt idx="1">
                  <c:v>3.1</c:v>
                </c:pt>
                <c:pt idx="2">
                  <c:v>19.2</c:v>
                </c:pt>
                <c:pt idx="3">
                  <c:v>1.2</c:v>
                </c:pt>
                <c:pt idx="4">
                  <c:v>2</c:v>
                </c:pt>
              </c:numCache>
            </c:numRef>
          </c:xVal>
          <c:yVal>
            <c:numRef>
              <c:f>Sheet3!$C$83:$C$87</c:f>
              <c:numCache>
                <c:formatCode>General</c:formatCode>
                <c:ptCount val="5"/>
                <c:pt idx="0">
                  <c:v>7.4</c:v>
                </c:pt>
                <c:pt idx="1">
                  <c:v>3</c:v>
                </c:pt>
                <c:pt idx="2">
                  <c:v>15.6</c:v>
                </c:pt>
                <c:pt idx="4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0C-4227-B5BC-D9F8CC8565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102576"/>
        <c:axId val="1487100080"/>
      </c:scatterChart>
      <c:valAx>
        <c:axId val="148710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0080"/>
        <c:crosses val="autoZero"/>
        <c:crossBetween val="midCat"/>
      </c:valAx>
      <c:valAx>
        <c:axId val="148710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Chlorite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Sheet3!$B$89:$B$96</c:f>
              <c:numCache>
                <c:formatCode>General</c:formatCode>
                <c:ptCount val="8"/>
                <c:pt idx="0">
                  <c:v>6.7</c:v>
                </c:pt>
                <c:pt idx="1">
                  <c:v>8.4</c:v>
                </c:pt>
                <c:pt idx="2">
                  <c:v>4.9000000000000004</c:v>
                </c:pt>
                <c:pt idx="3">
                  <c:v>5.2</c:v>
                </c:pt>
                <c:pt idx="4">
                  <c:v>4.3</c:v>
                </c:pt>
                <c:pt idx="5">
                  <c:v>11.6</c:v>
                </c:pt>
                <c:pt idx="6">
                  <c:v>8.9</c:v>
                </c:pt>
                <c:pt idx="7">
                  <c:v>15</c:v>
                </c:pt>
              </c:numCache>
            </c:numRef>
          </c:xVal>
          <c:yVal>
            <c:numRef>
              <c:f>Sheet3!$C$89:$C$96</c:f>
              <c:numCache>
                <c:formatCode>General</c:formatCode>
                <c:ptCount val="8"/>
                <c:pt idx="0">
                  <c:v>6.3</c:v>
                </c:pt>
                <c:pt idx="1">
                  <c:v>9</c:v>
                </c:pt>
                <c:pt idx="2">
                  <c:v>3.8</c:v>
                </c:pt>
                <c:pt idx="3">
                  <c:v>5.4</c:v>
                </c:pt>
                <c:pt idx="5">
                  <c:v>12.9</c:v>
                </c:pt>
                <c:pt idx="6">
                  <c:v>7.7</c:v>
                </c:pt>
                <c:pt idx="7">
                  <c:v>16.899999999999999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93-4FCE-B098-E25E507E75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102576"/>
        <c:axId val="1487100080"/>
      </c:scatterChart>
      <c:valAx>
        <c:axId val="148710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0080"/>
        <c:crosses val="autoZero"/>
        <c:crossBetween val="midCat"/>
      </c:valAx>
      <c:valAx>
        <c:axId val="148710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pXRD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10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'Table 2'!$P$4:$P$30</c:f>
              <c:numCache>
                <c:formatCode>General</c:formatCode>
                <c:ptCount val="27"/>
                <c:pt idx="0">
                  <c:v>65</c:v>
                </c:pt>
                <c:pt idx="1">
                  <c:v>441.99999999999994</c:v>
                </c:pt>
                <c:pt idx="2">
                  <c:v>493.99999999999994</c:v>
                </c:pt>
                <c:pt idx="3">
                  <c:v>871</c:v>
                </c:pt>
                <c:pt idx="4">
                  <c:v>1092</c:v>
                </c:pt>
                <c:pt idx="5">
                  <c:v>637.00000000000011</c:v>
                </c:pt>
                <c:pt idx="6">
                  <c:v>480.99999999999994</c:v>
                </c:pt>
                <c:pt idx="7">
                  <c:v>675.99999999999989</c:v>
                </c:pt>
                <c:pt idx="12">
                  <c:v>117</c:v>
                </c:pt>
                <c:pt idx="13">
                  <c:v>156</c:v>
                </c:pt>
                <c:pt idx="14">
                  <c:v>26</c:v>
                </c:pt>
                <c:pt idx="15">
                  <c:v>325</c:v>
                </c:pt>
                <c:pt idx="16">
                  <c:v>0</c:v>
                </c:pt>
                <c:pt idx="17">
                  <c:v>0</c:v>
                </c:pt>
                <c:pt idx="19">
                  <c:v>559</c:v>
                </c:pt>
                <c:pt idx="20">
                  <c:v>351</c:v>
                </c:pt>
                <c:pt idx="21">
                  <c:v>949</c:v>
                </c:pt>
                <c:pt idx="22">
                  <c:v>1508</c:v>
                </c:pt>
                <c:pt idx="23">
                  <c:v>1053</c:v>
                </c:pt>
                <c:pt idx="24">
                  <c:v>1157</c:v>
                </c:pt>
                <c:pt idx="25">
                  <c:v>1949.9999999999998</c:v>
                </c:pt>
              </c:numCache>
            </c:numRef>
          </c:xVal>
          <c:yVal>
            <c:numRef>
              <c:f>'Table 2'!$S$4:$S$30</c:f>
              <c:numCache>
                <c:formatCode>0_);[Red]\(0\)</c:formatCode>
                <c:ptCount val="27"/>
                <c:pt idx="0">
                  <c:v>110.50245561012467</c:v>
                </c:pt>
                <c:pt idx="1">
                  <c:v>170.20515296406947</c:v>
                </c:pt>
                <c:pt idx="2">
                  <c:v>520.12141810435048</c:v>
                </c:pt>
                <c:pt idx="3">
                  <c:v>527.79512804497188</c:v>
                </c:pt>
                <c:pt idx="4">
                  <c:v>1006.5016254063516</c:v>
                </c:pt>
                <c:pt idx="5">
                  <c:v>707.19424460431696</c:v>
                </c:pt>
                <c:pt idx="6">
                  <c:v>263.18206104321109</c:v>
                </c:pt>
                <c:pt idx="7">
                  <c:v>1068.5145645874638</c:v>
                </c:pt>
                <c:pt idx="12">
                  <c:v>126.66109222995443</c:v>
                </c:pt>
                <c:pt idx="13">
                  <c:v>256.14697009496064</c:v>
                </c:pt>
                <c:pt idx="14">
                  <c:v>124.07944183622077</c:v>
                </c:pt>
                <c:pt idx="15">
                  <c:v>258.4228539774864</c:v>
                </c:pt>
                <c:pt idx="19">
                  <c:v>398.06902154384517</c:v>
                </c:pt>
                <c:pt idx="20">
                  <c:v>582.13363020415932</c:v>
                </c:pt>
                <c:pt idx="21">
                  <c:v>1376.6859920706077</c:v>
                </c:pt>
                <c:pt idx="22">
                  <c:v>2290.3646979432569</c:v>
                </c:pt>
                <c:pt idx="23">
                  <c:v>1401.5613013853163</c:v>
                </c:pt>
                <c:pt idx="24">
                  <c:v>1064.5650870985826</c:v>
                </c:pt>
                <c:pt idx="25">
                  <c:v>2856.2387933762257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5C-4685-B166-3FEE67409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14639"/>
        <c:axId val="600117967"/>
      </c:scatterChart>
      <c:valAx>
        <c:axId val="600114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17967"/>
        <c:crosses val="autoZero"/>
        <c:crossBetween val="midCat"/>
      </c:valAx>
      <c:valAx>
        <c:axId val="600117967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1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2 (2)'!$O$4:$O$30</c:f>
              <c:numCache>
                <c:formatCode>General</c:formatCode>
                <c:ptCount val="27"/>
                <c:pt idx="0">
                  <c:v>0.26469999999999999</c:v>
                </c:pt>
                <c:pt idx="1">
                  <c:v>0.55828000000000011</c:v>
                </c:pt>
                <c:pt idx="2">
                  <c:v>0.97964000000000007</c:v>
                </c:pt>
                <c:pt idx="3">
                  <c:v>2.1453400000000005</c:v>
                </c:pt>
                <c:pt idx="4">
                  <c:v>0.65016000000000007</c:v>
                </c:pt>
                <c:pt idx="5">
                  <c:v>0.27244000000000002</c:v>
                </c:pt>
                <c:pt idx="6">
                  <c:v>0.35742000000000007</c:v>
                </c:pt>
                <c:pt idx="7">
                  <c:v>0.32864000000000004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4.3893000000000004</c:v>
                </c:pt>
                <c:pt idx="12">
                  <c:v>0.15984000000000004</c:v>
                </c:pt>
                <c:pt idx="13">
                  <c:v>0.15228</c:v>
                </c:pt>
                <c:pt idx="14">
                  <c:v>2.2760000000000002E-2</c:v>
                </c:pt>
                <c:pt idx="15">
                  <c:v>0.20299999999999999</c:v>
                </c:pt>
                <c:pt idx="16">
                  <c:v>0</c:v>
                </c:pt>
                <c:pt idx="17">
                  <c:v>0</c:v>
                </c:pt>
                <c:pt idx="18">
                  <c:v>3.0027600000000003</c:v>
                </c:pt>
                <c:pt idx="19">
                  <c:v>1.0878999999999999</c:v>
                </c:pt>
                <c:pt idx="20">
                  <c:v>1.6656300000000002</c:v>
                </c:pt>
                <c:pt idx="21">
                  <c:v>1.4454</c:v>
                </c:pt>
                <c:pt idx="22">
                  <c:v>1.25512</c:v>
                </c:pt>
                <c:pt idx="23">
                  <c:v>0.7209000000000001</c:v>
                </c:pt>
                <c:pt idx="24">
                  <c:v>4.3841400000000004</c:v>
                </c:pt>
                <c:pt idx="25">
                  <c:v>2.1374999999999997</c:v>
                </c:pt>
                <c:pt idx="26">
                  <c:v>2.9846299999999997</c:v>
                </c:pt>
              </c:numCache>
            </c:numRef>
          </c:xVal>
          <c:yVal>
            <c:numRef>
              <c:f>'Table 2 (2)'!$R$4:$R$30</c:f>
              <c:numCache>
                <c:formatCode>0_);[Red]\(0\)</c:formatCode>
                <c:ptCount val="27"/>
                <c:pt idx="0">
                  <c:v>58.5</c:v>
                </c:pt>
                <c:pt idx="1">
                  <c:v>27.947686116700208</c:v>
                </c:pt>
                <c:pt idx="2">
                  <c:v>134.08730158730157</c:v>
                </c:pt>
                <c:pt idx="3">
                  <c:v>169</c:v>
                </c:pt>
                <c:pt idx="4">
                  <c:v>77.903225806451616</c:v>
                </c:pt>
                <c:pt idx="5">
                  <c:v>39.320000000000022</c:v>
                </c:pt>
                <c:pt idx="6">
                  <c:v>25.423387096774196</c:v>
                </c:pt>
                <c:pt idx="7">
                  <c:v>67.53012048192771</c:v>
                </c:pt>
                <c:pt idx="8">
                  <c:v>113</c:v>
                </c:pt>
                <c:pt idx="9">
                  <c:v>116</c:v>
                </c:pt>
                <c:pt idx="10">
                  <c:v>254</c:v>
                </c:pt>
                <c:pt idx="11">
                  <c:v>181</c:v>
                </c:pt>
                <c:pt idx="12">
                  <c:v>22.49500998003991</c:v>
                </c:pt>
                <c:pt idx="13">
                  <c:v>32.505050505050505</c:v>
                </c:pt>
                <c:pt idx="14">
                  <c:v>14.120240480961924</c:v>
                </c:pt>
                <c:pt idx="15">
                  <c:v>20.983935742971894</c:v>
                </c:pt>
                <c:pt idx="16">
                  <c:v>12.0902777777778</c:v>
                </c:pt>
                <c:pt idx="17">
                  <c:v>14.74901185770751</c:v>
                </c:pt>
                <c:pt idx="18">
                  <c:v>503.49098196392799</c:v>
                </c:pt>
                <c:pt idx="19">
                  <c:v>100.71146245059283</c:v>
                </c:pt>
                <c:pt idx="20">
                  <c:v>359.11823647294585</c:v>
                </c:pt>
                <c:pt idx="21">
                  <c:v>272.58382642998032</c:v>
                </c:pt>
                <c:pt idx="22">
                  <c:v>247.81746031746042</c:v>
                </c:pt>
                <c:pt idx="23">
                  <c:v>124.73895582329314</c:v>
                </c:pt>
                <c:pt idx="24">
                  <c:v>524.40476190476181</c:v>
                </c:pt>
                <c:pt idx="25">
                  <c:v>407.01402805611218</c:v>
                </c:pt>
                <c:pt idx="26">
                  <c:v>382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7A-43A5-9875-0D75E4B6AB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14639"/>
        <c:axId val="600117967"/>
      </c:scatterChart>
      <c:valAx>
        <c:axId val="600114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17967"/>
        <c:crosses val="autoZero"/>
        <c:crossBetween val="midCat"/>
      </c:valAx>
      <c:valAx>
        <c:axId val="600117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1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2 (3)'!$Y$4:$Y$30</c:f>
              <c:numCache>
                <c:formatCode>General</c:formatCode>
                <c:ptCount val="27"/>
                <c:pt idx="3">
                  <c:v>2.1453400000000005</c:v>
                </c:pt>
                <c:pt idx="4">
                  <c:v>0.65016000000000007</c:v>
                </c:pt>
                <c:pt idx="5">
                  <c:v>0.27244000000000002</c:v>
                </c:pt>
                <c:pt idx="6">
                  <c:v>0.35742000000000007</c:v>
                </c:pt>
                <c:pt idx="7">
                  <c:v>0.32864000000000004</c:v>
                </c:pt>
                <c:pt idx="19">
                  <c:v>1.0878999999999999</c:v>
                </c:pt>
                <c:pt idx="22">
                  <c:v>1.25512</c:v>
                </c:pt>
                <c:pt idx="24">
                  <c:v>4.3841400000000004</c:v>
                </c:pt>
                <c:pt idx="25">
                  <c:v>2.1374999999999997</c:v>
                </c:pt>
              </c:numCache>
            </c:numRef>
          </c:xVal>
          <c:yVal>
            <c:numRef>
              <c:f>'Table 2 (3)'!$AC$4:$AC$30</c:f>
              <c:numCache>
                <c:formatCode>0_);[Red]\(0\)</c:formatCode>
                <c:ptCount val="27"/>
                <c:pt idx="3">
                  <c:v>169</c:v>
                </c:pt>
                <c:pt idx="4">
                  <c:v>77.903225806451616</c:v>
                </c:pt>
                <c:pt idx="5">
                  <c:v>39.320000000000022</c:v>
                </c:pt>
                <c:pt idx="6">
                  <c:v>25.423387096774196</c:v>
                </c:pt>
                <c:pt idx="7">
                  <c:v>67.53012048192771</c:v>
                </c:pt>
                <c:pt idx="19">
                  <c:v>100.71146245059283</c:v>
                </c:pt>
                <c:pt idx="22">
                  <c:v>247.81746031746042</c:v>
                </c:pt>
                <c:pt idx="23">
                  <c:v>124.73895582329314</c:v>
                </c:pt>
                <c:pt idx="24">
                  <c:v>524.40476190476181</c:v>
                </c:pt>
                <c:pt idx="25">
                  <c:v>407.01402805611218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E3-4F8B-9BA2-891EDB277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14639"/>
        <c:axId val="600117967"/>
      </c:scatterChart>
      <c:valAx>
        <c:axId val="600114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17967"/>
        <c:crosses val="autoZero"/>
        <c:crossBetween val="midCat"/>
      </c:valAx>
      <c:valAx>
        <c:axId val="600117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1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'Table 2 (3)'!$AA$4:$AA$30</c:f>
              <c:numCache>
                <c:formatCode>General</c:formatCode>
                <c:ptCount val="27"/>
                <c:pt idx="3">
                  <c:v>871</c:v>
                </c:pt>
                <c:pt idx="4">
                  <c:v>1092</c:v>
                </c:pt>
                <c:pt idx="5">
                  <c:v>637.00000000000011</c:v>
                </c:pt>
                <c:pt idx="6">
                  <c:v>480.99999999999994</c:v>
                </c:pt>
                <c:pt idx="7">
                  <c:v>675.99999999999989</c:v>
                </c:pt>
                <c:pt idx="19">
                  <c:v>559</c:v>
                </c:pt>
                <c:pt idx="22">
                  <c:v>1508</c:v>
                </c:pt>
                <c:pt idx="24">
                  <c:v>1157</c:v>
                </c:pt>
                <c:pt idx="25">
                  <c:v>1949.9999999999998</c:v>
                </c:pt>
              </c:numCache>
            </c:numRef>
          </c:xVal>
          <c:yVal>
            <c:numRef>
              <c:f>'Table 2 (3)'!$AC$4:$AC$30</c:f>
              <c:numCache>
                <c:formatCode>0_);[Red]\(0\)</c:formatCode>
                <c:ptCount val="27"/>
                <c:pt idx="3">
                  <c:v>169</c:v>
                </c:pt>
                <c:pt idx="4">
                  <c:v>77.903225806451616</c:v>
                </c:pt>
                <c:pt idx="5">
                  <c:v>39.320000000000022</c:v>
                </c:pt>
                <c:pt idx="6">
                  <c:v>25.423387096774196</c:v>
                </c:pt>
                <c:pt idx="7">
                  <c:v>67.53012048192771</c:v>
                </c:pt>
                <c:pt idx="19">
                  <c:v>100.71146245059283</c:v>
                </c:pt>
                <c:pt idx="22">
                  <c:v>247.81746031746042</c:v>
                </c:pt>
                <c:pt idx="23">
                  <c:v>124.73895582329314</c:v>
                </c:pt>
                <c:pt idx="24">
                  <c:v>524.40476190476181</c:v>
                </c:pt>
                <c:pt idx="25">
                  <c:v>407.01402805611218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4B-4833-9AAE-97B024C9D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14639"/>
        <c:axId val="600117967"/>
      </c:scatterChart>
      <c:valAx>
        <c:axId val="600114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17967"/>
        <c:crosses val="autoZero"/>
        <c:crossBetween val="midCat"/>
      </c:valAx>
      <c:valAx>
        <c:axId val="600117967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1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15-4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2 (3)'!$Q$2:$X$2</c:f>
              <c:strCache>
                <c:ptCount val="8"/>
                <c:pt idx="0">
                  <c:v>pXRD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(3)'!$R$7:$X$7</c:f>
              <c:numCache>
                <c:formatCode>General</c:formatCode>
                <c:ptCount val="7"/>
                <c:pt idx="0">
                  <c:v>78.5</c:v>
                </c:pt>
                <c:pt idx="1">
                  <c:v>15.2</c:v>
                </c:pt>
                <c:pt idx="6">
                  <c:v>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F3-4706-9204-6F55EBE41B0F}"/>
            </c:ext>
          </c:extLst>
        </c:ser>
        <c:ser>
          <c:idx val="1"/>
          <c:order val="1"/>
          <c:tx>
            <c:strRef>
              <c:f>'Table 2 (3)'!$I$2:$P$2</c:f>
              <c:strCache>
                <c:ptCount val="8"/>
                <c:pt idx="0">
                  <c:v>XRD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(3)'!$J$7:$P$7</c:f>
              <c:numCache>
                <c:formatCode>General</c:formatCode>
                <c:ptCount val="7"/>
                <c:pt idx="0">
                  <c:v>75.2</c:v>
                </c:pt>
                <c:pt idx="1">
                  <c:v>15.6</c:v>
                </c:pt>
                <c:pt idx="2">
                  <c:v>2.2000000000000002</c:v>
                </c:pt>
                <c:pt idx="3">
                  <c:v>0.2</c:v>
                </c:pt>
                <c:pt idx="6">
                  <c:v>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F3-4706-9204-6F55EBE41B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9753808"/>
        <c:axId val="1919748816"/>
      </c:barChart>
      <c:catAx>
        <c:axId val="1919753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48816"/>
        <c:crosses val="autoZero"/>
        <c:auto val="1"/>
        <c:lblAlgn val="ctr"/>
        <c:lblOffset val="100"/>
        <c:noMultiLvlLbl val="0"/>
      </c:catAx>
      <c:valAx>
        <c:axId val="191974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53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15-5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2 (3)'!$Q$2:$X$2</c:f>
              <c:strCache>
                <c:ptCount val="8"/>
                <c:pt idx="0">
                  <c:v>pXRD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(3)'!$R$8:$X$8</c:f>
              <c:numCache>
                <c:formatCode>General</c:formatCode>
                <c:ptCount val="7"/>
                <c:pt idx="0">
                  <c:v>28.3</c:v>
                </c:pt>
                <c:pt idx="1">
                  <c:v>49.7</c:v>
                </c:pt>
                <c:pt idx="2">
                  <c:v>5.6</c:v>
                </c:pt>
                <c:pt idx="4">
                  <c:v>7.4</c:v>
                </c:pt>
                <c:pt idx="6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38-4534-A683-A74091EE0730}"/>
            </c:ext>
          </c:extLst>
        </c:ser>
        <c:ser>
          <c:idx val="1"/>
          <c:order val="1"/>
          <c:tx>
            <c:strRef>
              <c:f>'Table 2 (3)'!$I$2:$P$2</c:f>
              <c:strCache>
                <c:ptCount val="8"/>
                <c:pt idx="0">
                  <c:v>XRD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(3)'!$J$8:$P$8</c:f>
              <c:numCache>
                <c:formatCode>General</c:formatCode>
                <c:ptCount val="7"/>
                <c:pt idx="0">
                  <c:v>28.3</c:v>
                </c:pt>
                <c:pt idx="1">
                  <c:v>50.4</c:v>
                </c:pt>
                <c:pt idx="2">
                  <c:v>4.5999999999999996</c:v>
                </c:pt>
                <c:pt idx="3">
                  <c:v>0.1</c:v>
                </c:pt>
                <c:pt idx="4">
                  <c:v>4.0999999999999996</c:v>
                </c:pt>
                <c:pt idx="6">
                  <c:v>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38-4534-A683-A74091EE0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9753808"/>
        <c:axId val="1919748816"/>
      </c:barChart>
      <c:catAx>
        <c:axId val="1919753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48816"/>
        <c:crosses val="autoZero"/>
        <c:auto val="1"/>
        <c:lblAlgn val="ctr"/>
        <c:lblOffset val="100"/>
        <c:noMultiLvlLbl val="0"/>
      </c:catAx>
      <c:valAx>
        <c:axId val="191974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53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15-6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2 (3)'!$Q$2:$X$2</c:f>
              <c:strCache>
                <c:ptCount val="8"/>
                <c:pt idx="0">
                  <c:v>pXRD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(3)'!$R$9:$X$9</c:f>
              <c:numCache>
                <c:formatCode>General</c:formatCode>
                <c:ptCount val="7"/>
                <c:pt idx="0">
                  <c:v>30.6</c:v>
                </c:pt>
                <c:pt idx="1">
                  <c:v>52.7</c:v>
                </c:pt>
                <c:pt idx="2">
                  <c:v>9.8000000000000007</c:v>
                </c:pt>
                <c:pt idx="4">
                  <c:v>3</c:v>
                </c:pt>
                <c:pt idx="6">
                  <c:v>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EA-49F9-B685-29766001C126}"/>
            </c:ext>
          </c:extLst>
        </c:ser>
        <c:ser>
          <c:idx val="1"/>
          <c:order val="1"/>
          <c:tx>
            <c:strRef>
              <c:f>'Table 2 (3)'!$I$2:$P$2</c:f>
              <c:strCache>
                <c:ptCount val="8"/>
                <c:pt idx="0">
                  <c:v>XRD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'Table 2 (3)'!$J$3:$P$3</c:f>
              <c:strCache>
                <c:ptCount val="7"/>
                <c:pt idx="0">
                  <c:v>Kaolin</c:v>
                </c:pt>
                <c:pt idx="1">
                  <c:v>Tobelite</c:v>
                </c:pt>
                <c:pt idx="2">
                  <c:v>Pyrophyllite</c:v>
                </c:pt>
                <c:pt idx="3">
                  <c:v>Pyrite</c:v>
                </c:pt>
                <c:pt idx="4">
                  <c:v>Calcite</c:v>
                </c:pt>
                <c:pt idx="5">
                  <c:v>Jarosite</c:v>
                </c:pt>
                <c:pt idx="6">
                  <c:v>Chlorite</c:v>
                </c:pt>
              </c:strCache>
            </c:strRef>
          </c:cat>
          <c:val>
            <c:numRef>
              <c:f>'Table 2 (3)'!$J$9:$P$9</c:f>
              <c:numCache>
                <c:formatCode>General</c:formatCode>
                <c:ptCount val="7"/>
                <c:pt idx="0">
                  <c:v>34.1</c:v>
                </c:pt>
                <c:pt idx="1">
                  <c:v>47.3</c:v>
                </c:pt>
                <c:pt idx="2">
                  <c:v>8.5</c:v>
                </c:pt>
                <c:pt idx="4">
                  <c:v>3.1</c:v>
                </c:pt>
                <c:pt idx="6">
                  <c:v>4.9000000000000004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EA-49F9-B685-29766001C1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9753808"/>
        <c:axId val="1919748816"/>
      </c:barChart>
      <c:catAx>
        <c:axId val="1919753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48816"/>
        <c:crosses val="autoZero"/>
        <c:auto val="1"/>
        <c:lblAlgn val="ctr"/>
        <c:lblOffset val="100"/>
        <c:noMultiLvlLbl val="0"/>
      </c:catAx>
      <c:valAx>
        <c:axId val="191974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53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3" Type="http://schemas.openxmlformats.org/officeDocument/2006/relationships/image" Target="../media/image1.png"/><Relationship Id="rId7" Type="http://schemas.openxmlformats.org/officeDocument/2006/relationships/chart" Target="../charts/chart9.xml"/><Relationship Id="rId12" Type="http://schemas.openxmlformats.org/officeDocument/2006/relationships/chart" Target="../charts/chart14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8.xml"/><Relationship Id="rId11" Type="http://schemas.openxmlformats.org/officeDocument/2006/relationships/chart" Target="../charts/chart13.xml"/><Relationship Id="rId5" Type="http://schemas.openxmlformats.org/officeDocument/2006/relationships/chart" Target="../charts/chart7.xml"/><Relationship Id="rId10" Type="http://schemas.openxmlformats.org/officeDocument/2006/relationships/chart" Target="../charts/chart12.xml"/><Relationship Id="rId4" Type="http://schemas.openxmlformats.org/officeDocument/2006/relationships/image" Target="../media/image2.png"/><Relationship Id="rId9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11" Type="http://schemas.openxmlformats.org/officeDocument/2006/relationships/chart" Target="../charts/chart25.xml"/><Relationship Id="rId5" Type="http://schemas.openxmlformats.org/officeDocument/2006/relationships/chart" Target="../charts/chart19.xml"/><Relationship Id="rId10" Type="http://schemas.openxmlformats.org/officeDocument/2006/relationships/chart" Target="../charts/chart24.xml"/><Relationship Id="rId4" Type="http://schemas.openxmlformats.org/officeDocument/2006/relationships/chart" Target="../charts/chart18.xml"/><Relationship Id="rId9" Type="http://schemas.openxmlformats.org/officeDocument/2006/relationships/chart" Target="../charts/chart2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403681</xdr:colOff>
      <xdr:row>38</xdr:row>
      <xdr:rowOff>82097</xdr:rowOff>
    </xdr:from>
    <xdr:to>
      <xdr:col>17</xdr:col>
      <xdr:colOff>13609</xdr:colOff>
      <xdr:row>55</xdr:row>
      <xdr:rowOff>53975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453572</xdr:colOff>
      <xdr:row>38</xdr:row>
      <xdr:rowOff>151947</xdr:rowOff>
    </xdr:from>
    <xdr:to>
      <xdr:col>27</xdr:col>
      <xdr:colOff>254000</xdr:colOff>
      <xdr:row>55</xdr:row>
      <xdr:rowOff>123825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408214</xdr:colOff>
      <xdr:row>31</xdr:row>
      <xdr:rowOff>36285</xdr:rowOff>
    </xdr:from>
    <xdr:to>
      <xdr:col>40</xdr:col>
      <xdr:colOff>108857</xdr:colOff>
      <xdr:row>48</xdr:row>
      <xdr:rowOff>3628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603251</xdr:colOff>
      <xdr:row>6</xdr:row>
      <xdr:rowOff>84365</xdr:rowOff>
    </xdr:from>
    <xdr:to>
      <xdr:col>11</xdr:col>
      <xdr:colOff>498929</xdr:colOff>
      <xdr:row>23</xdr:row>
      <xdr:rowOff>51708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194998</xdr:colOff>
      <xdr:row>22</xdr:row>
      <xdr:rowOff>125970</xdr:rowOff>
    </xdr:from>
    <xdr:to>
      <xdr:col>39</xdr:col>
      <xdr:colOff>85769</xdr:colOff>
      <xdr:row>39</xdr:row>
      <xdr:rowOff>94961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455159</xdr:colOff>
      <xdr:row>34</xdr:row>
      <xdr:rowOff>29709</xdr:rowOff>
    </xdr:from>
    <xdr:to>
      <xdr:col>19</xdr:col>
      <xdr:colOff>12699</xdr:colOff>
      <xdr:row>57</xdr:row>
      <xdr:rowOff>109537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141722</xdr:colOff>
      <xdr:row>33</xdr:row>
      <xdr:rowOff>112857</xdr:rowOff>
    </xdr:from>
    <xdr:to>
      <xdr:col>8</xdr:col>
      <xdr:colOff>172534</xdr:colOff>
      <xdr:row>50</xdr:row>
      <xdr:rowOff>102928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04267" y="5458402"/>
          <a:ext cx="3771540" cy="2737890"/>
        </a:xfrm>
        <a:prstGeom prst="rect">
          <a:avLst/>
        </a:prstGeom>
      </xdr:spPr>
    </xdr:pic>
    <xdr:clientData/>
  </xdr:twoCellAnchor>
  <xdr:twoCellAnchor editAs="oneCell">
    <xdr:from>
      <xdr:col>40</xdr:col>
      <xdr:colOff>395432</xdr:colOff>
      <xdr:row>42</xdr:row>
      <xdr:rowOff>84859</xdr:rowOff>
    </xdr:from>
    <xdr:to>
      <xdr:col>50</xdr:col>
      <xdr:colOff>27350</xdr:colOff>
      <xdr:row>59</xdr:row>
      <xdr:rowOff>74931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3541182" y="6768234"/>
          <a:ext cx="3870543" cy="2688822"/>
        </a:xfrm>
        <a:prstGeom prst="rect">
          <a:avLst/>
        </a:prstGeom>
      </xdr:spPr>
    </xdr:pic>
    <xdr:clientData/>
  </xdr:twoCellAnchor>
  <xdr:twoCellAnchor>
    <xdr:from>
      <xdr:col>32</xdr:col>
      <xdr:colOff>69273</xdr:colOff>
      <xdr:row>3</xdr:row>
      <xdr:rowOff>83126</xdr:rowOff>
    </xdr:from>
    <xdr:to>
      <xdr:col>43</xdr:col>
      <xdr:colOff>23091</xdr:colOff>
      <xdr:row>20</xdr:row>
      <xdr:rowOff>78508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42</xdr:col>
      <xdr:colOff>336262</xdr:colOff>
      <xdr:row>18</xdr:row>
      <xdr:rowOff>17319</xdr:rowOff>
    </xdr:from>
    <xdr:to>
      <xdr:col>53</xdr:col>
      <xdr:colOff>288637</xdr:colOff>
      <xdr:row>35</xdr:row>
      <xdr:rowOff>12701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329045</xdr:colOff>
      <xdr:row>55</xdr:row>
      <xdr:rowOff>150092</xdr:rowOff>
    </xdr:from>
    <xdr:to>
      <xdr:col>10</xdr:col>
      <xdr:colOff>526472</xdr:colOff>
      <xdr:row>72</xdr:row>
      <xdr:rowOff>145474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22</xdr:col>
      <xdr:colOff>0</xdr:colOff>
      <xdr:row>39</xdr:row>
      <xdr:rowOff>0</xdr:rowOff>
    </xdr:from>
    <xdr:to>
      <xdr:col>31</xdr:col>
      <xdr:colOff>184728</xdr:colOff>
      <xdr:row>55</xdr:row>
      <xdr:rowOff>157019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0</xdr:colOff>
      <xdr:row>57</xdr:row>
      <xdr:rowOff>0</xdr:rowOff>
    </xdr:from>
    <xdr:to>
      <xdr:col>20</xdr:col>
      <xdr:colOff>438727</xdr:colOff>
      <xdr:row>73</xdr:row>
      <xdr:rowOff>157018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22</xdr:col>
      <xdr:colOff>0</xdr:colOff>
      <xdr:row>57</xdr:row>
      <xdr:rowOff>0</xdr:rowOff>
    </xdr:from>
    <xdr:to>
      <xdr:col>31</xdr:col>
      <xdr:colOff>184728</xdr:colOff>
      <xdr:row>73</xdr:row>
      <xdr:rowOff>157018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0</xdr:colOff>
      <xdr:row>76</xdr:row>
      <xdr:rowOff>0</xdr:rowOff>
    </xdr:from>
    <xdr:to>
      <xdr:col>20</xdr:col>
      <xdr:colOff>438727</xdr:colOff>
      <xdr:row>92</xdr:row>
      <xdr:rowOff>157018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242454</xdr:colOff>
      <xdr:row>35</xdr:row>
      <xdr:rowOff>92363</xdr:rowOff>
    </xdr:from>
    <xdr:to>
      <xdr:col>23</xdr:col>
      <xdr:colOff>450273</xdr:colOff>
      <xdr:row>52</xdr:row>
      <xdr:rowOff>87745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669058</xdr:colOff>
      <xdr:row>17</xdr:row>
      <xdr:rowOff>135657</xdr:rowOff>
    </xdr:from>
    <xdr:to>
      <xdr:col>26</xdr:col>
      <xdr:colOff>135658</xdr:colOff>
      <xdr:row>40</xdr:row>
      <xdr:rowOff>133349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466725</xdr:colOff>
      <xdr:row>18</xdr:row>
      <xdr:rowOff>129022</xdr:rowOff>
    </xdr:from>
    <xdr:to>
      <xdr:col>36</xdr:col>
      <xdr:colOff>161636</xdr:colOff>
      <xdr:row>41</xdr:row>
      <xdr:rowOff>125422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37</xdr:col>
      <xdr:colOff>505691</xdr:colOff>
      <xdr:row>19</xdr:row>
      <xdr:rowOff>101601</xdr:rowOff>
    </xdr:from>
    <xdr:to>
      <xdr:col>45</xdr:col>
      <xdr:colOff>180396</xdr:colOff>
      <xdr:row>42</xdr:row>
      <xdr:rowOff>99293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103188</xdr:colOff>
      <xdr:row>43</xdr:row>
      <xdr:rowOff>176213</xdr:rowOff>
    </xdr:from>
    <xdr:to>
      <xdr:col>38</xdr:col>
      <xdr:colOff>452438</xdr:colOff>
      <xdr:row>57</xdr:row>
      <xdr:rowOff>61913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373063</xdr:colOff>
      <xdr:row>52</xdr:row>
      <xdr:rowOff>111125</xdr:rowOff>
    </xdr:from>
    <xdr:to>
      <xdr:col>12</xdr:col>
      <xdr:colOff>119063</xdr:colOff>
      <xdr:row>70</xdr:row>
      <xdr:rowOff>188913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555625</xdr:colOff>
      <xdr:row>52</xdr:row>
      <xdr:rowOff>31750</xdr:rowOff>
    </xdr:from>
    <xdr:to>
      <xdr:col>18</xdr:col>
      <xdr:colOff>492125</xdr:colOff>
      <xdr:row>70</xdr:row>
      <xdr:rowOff>109538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20</xdr:col>
      <xdr:colOff>0</xdr:colOff>
      <xdr:row>52</xdr:row>
      <xdr:rowOff>0</xdr:rowOff>
    </xdr:from>
    <xdr:to>
      <xdr:col>27</xdr:col>
      <xdr:colOff>349250</xdr:colOff>
      <xdr:row>70</xdr:row>
      <xdr:rowOff>77788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492125</xdr:colOff>
      <xdr:row>72</xdr:row>
      <xdr:rowOff>111125</xdr:rowOff>
    </xdr:from>
    <xdr:to>
      <xdr:col>12</xdr:col>
      <xdr:colOff>238125</xdr:colOff>
      <xdr:row>90</xdr:row>
      <xdr:rowOff>188913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0</xdr:colOff>
      <xdr:row>73</xdr:row>
      <xdr:rowOff>0</xdr:rowOff>
    </xdr:from>
    <xdr:to>
      <xdr:col>19</xdr:col>
      <xdr:colOff>349250</xdr:colOff>
      <xdr:row>91</xdr:row>
      <xdr:rowOff>71438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21</xdr:col>
      <xdr:colOff>0</xdr:colOff>
      <xdr:row>73</xdr:row>
      <xdr:rowOff>0</xdr:rowOff>
    </xdr:from>
    <xdr:to>
      <xdr:col>28</xdr:col>
      <xdr:colOff>349250</xdr:colOff>
      <xdr:row>91</xdr:row>
      <xdr:rowOff>71438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92</xdr:row>
      <xdr:rowOff>0</xdr:rowOff>
    </xdr:from>
    <xdr:to>
      <xdr:col>12</xdr:col>
      <xdr:colOff>349250</xdr:colOff>
      <xdr:row>110</xdr:row>
      <xdr:rowOff>71438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0.1452</cdr:x>
      <cdr:y>0.10789</cdr:y>
    </cdr:from>
    <cdr:to>
      <cdr:x>0.94066</cdr:x>
      <cdr:y>0.86216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748638" y="443697"/>
          <a:ext cx="4101321" cy="3101929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0.1452</cdr:x>
      <cdr:y>0.10789</cdr:y>
    </cdr:from>
    <cdr:to>
      <cdr:x>0.94066</cdr:x>
      <cdr:y>0.86216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663864" y="460906"/>
          <a:ext cx="3636817" cy="3222095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0.1452</cdr:x>
      <cdr:y>0.10789</cdr:y>
    </cdr:from>
    <cdr:to>
      <cdr:x>0.94066</cdr:x>
      <cdr:y>0.86216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663864" y="460906"/>
          <a:ext cx="3636817" cy="3222095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4"/>
  <sheetViews>
    <sheetView workbookViewId="0">
      <selection activeCell="A3" sqref="A3:M30"/>
    </sheetView>
  </sheetViews>
  <sheetFormatPr defaultColWidth="9" defaultRowHeight="12.5"/>
  <cols>
    <col min="1" max="1" width="15.6328125" style="65" customWidth="1"/>
    <col min="2" max="2" width="6.08984375" style="60" bestFit="1" customWidth="1"/>
    <col min="3" max="5" width="6" style="54" bestFit="1" customWidth="1"/>
    <col min="6" max="6" width="6.7265625" style="54" bestFit="1" customWidth="1"/>
    <col min="7" max="7" width="5.08984375" style="54" bestFit="1" customWidth="1"/>
    <col min="8" max="8" width="6.26953125" style="54" bestFit="1" customWidth="1"/>
    <col min="9" max="9" width="6.08984375" style="54" bestFit="1" customWidth="1"/>
    <col min="10" max="12" width="6" style="64" bestFit="1" customWidth="1"/>
    <col min="13" max="13" width="12.08984375" style="54" bestFit="1" customWidth="1"/>
    <col min="14" max="14" width="4.6328125" style="63" bestFit="1" customWidth="1"/>
    <col min="15" max="15" width="5.36328125" style="63" bestFit="1" customWidth="1"/>
    <col min="16" max="18" width="6" style="65" bestFit="1" customWidth="1"/>
    <col min="19" max="19" width="5.08984375" style="65" bestFit="1" customWidth="1"/>
    <col min="20" max="24" width="6" style="65" bestFit="1" customWidth="1"/>
    <col min="25" max="25" width="5.90625" style="54" bestFit="1" customWidth="1"/>
    <col min="26" max="26" width="6.7265625" style="54" bestFit="1" customWidth="1"/>
    <col min="27" max="27" width="5.90625" style="54" bestFit="1" customWidth="1"/>
    <col min="28" max="28" width="5" style="54" bestFit="1" customWidth="1"/>
    <col min="29" max="29" width="5.90625" style="54" bestFit="1" customWidth="1"/>
    <col min="30" max="30" width="5" style="54" bestFit="1" customWidth="1"/>
    <col min="31" max="31" width="5.90625" style="54" bestFit="1" customWidth="1"/>
    <col min="32" max="32" width="5" style="54" bestFit="1" customWidth="1"/>
    <col min="33" max="33" width="5.90625" style="54" bestFit="1" customWidth="1"/>
    <col min="34" max="36" width="5" style="54" bestFit="1" customWidth="1"/>
    <col min="37" max="37" width="5.08984375" style="65" bestFit="1" customWidth="1"/>
    <col min="38" max="39" width="6" style="54" bestFit="1" customWidth="1"/>
    <col min="40" max="40" width="5.90625" style="65" bestFit="1" customWidth="1"/>
    <col min="41" max="41" width="7.08984375" style="54" bestFit="1" customWidth="1"/>
    <col min="42" max="42" width="6" style="54" bestFit="1" customWidth="1"/>
    <col min="43" max="43" width="6" style="65" bestFit="1" customWidth="1"/>
    <col min="44" max="44" width="6.36328125" style="54" bestFit="1" customWidth="1"/>
    <col min="45" max="46" width="6" style="54" bestFit="1" customWidth="1"/>
    <col min="47" max="47" width="5.36328125" style="63" bestFit="1" customWidth="1"/>
    <col min="48" max="48" width="8" style="63" bestFit="1" customWidth="1"/>
    <col min="49" max="49" width="8.08984375" style="63" bestFit="1" customWidth="1"/>
    <col min="50" max="16384" width="9" style="65"/>
  </cols>
  <sheetData>
    <row r="1" spans="1:49" s="59" customFormat="1" ht="13">
      <c r="A1" s="66" t="s">
        <v>129</v>
      </c>
      <c r="B1" s="52"/>
      <c r="C1" s="52"/>
      <c r="D1" s="52"/>
      <c r="E1" s="52"/>
      <c r="F1" s="52"/>
      <c r="G1" s="52"/>
      <c r="H1" s="52"/>
      <c r="I1" s="57"/>
      <c r="J1" s="57"/>
      <c r="K1" s="57"/>
      <c r="L1" s="58"/>
      <c r="M1" s="51"/>
      <c r="N1" s="51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K1" s="52"/>
      <c r="AL1" s="52"/>
      <c r="AN1" s="52"/>
      <c r="AO1" s="52"/>
      <c r="AQ1" s="52"/>
      <c r="AR1" s="52"/>
      <c r="AS1" s="52"/>
      <c r="AT1" s="51"/>
      <c r="AU1" s="51"/>
      <c r="AV1" s="51"/>
    </row>
    <row r="2" spans="1:49" s="59" customFormat="1" ht="13">
      <c r="A2" s="66"/>
      <c r="B2" s="52"/>
      <c r="C2" s="52"/>
      <c r="D2" s="52"/>
      <c r="E2" s="52"/>
      <c r="F2" s="52"/>
      <c r="G2" s="52"/>
      <c r="H2" s="52"/>
      <c r="I2" s="57"/>
      <c r="J2" s="57"/>
      <c r="K2" s="57"/>
      <c r="L2" s="58"/>
      <c r="M2" s="51"/>
      <c r="N2" s="51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K2" s="52"/>
      <c r="AL2" s="52"/>
      <c r="AN2" s="52"/>
      <c r="AO2" s="52"/>
      <c r="AQ2" s="52"/>
      <c r="AR2" s="52"/>
      <c r="AS2" s="52"/>
      <c r="AT2" s="51"/>
      <c r="AU2" s="51"/>
      <c r="AV2" s="51"/>
    </row>
    <row r="3" spans="1:49" s="59" customFormat="1" ht="13">
      <c r="A3" s="73" t="s">
        <v>64</v>
      </c>
      <c r="B3" s="86" t="s">
        <v>0</v>
      </c>
      <c r="C3" s="75" t="s">
        <v>51</v>
      </c>
      <c r="D3" s="75" t="s">
        <v>53</v>
      </c>
      <c r="E3" s="75" t="s">
        <v>50</v>
      </c>
      <c r="F3" s="75" t="s">
        <v>54</v>
      </c>
      <c r="G3" s="75" t="s">
        <v>2</v>
      </c>
      <c r="H3" s="75" t="s">
        <v>1</v>
      </c>
      <c r="I3" s="77" t="s">
        <v>3</v>
      </c>
      <c r="J3" s="77" t="s">
        <v>55</v>
      </c>
      <c r="K3" s="75" t="s">
        <v>52</v>
      </c>
      <c r="L3" s="77" t="s">
        <v>56</v>
      </c>
      <c r="M3" s="75" t="s">
        <v>128</v>
      </c>
      <c r="N3" s="51"/>
      <c r="O3" s="51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L3" s="52"/>
      <c r="AM3" s="52"/>
      <c r="AO3" s="52"/>
      <c r="AP3" s="52"/>
      <c r="AR3" s="52"/>
      <c r="AS3" s="52"/>
      <c r="AT3" s="52"/>
      <c r="AU3" s="51"/>
      <c r="AV3" s="51"/>
      <c r="AW3" s="51"/>
    </row>
    <row r="4" spans="1:49">
      <c r="A4" s="53" t="s">
        <v>66</v>
      </c>
      <c r="B4" s="60">
        <v>50.202294886250698</v>
      </c>
      <c r="C4" s="61">
        <v>22.737632154937927</v>
      </c>
      <c r="D4" s="61">
        <v>1.005913643297736</v>
      </c>
      <c r="E4" s="61">
        <v>11.065050076275094</v>
      </c>
      <c r="F4" s="61">
        <v>4.1730476885321917</v>
      </c>
      <c r="G4" s="61">
        <v>0.61749154341049139</v>
      </c>
      <c r="H4" s="61">
        <v>5.1391231677389282</v>
      </c>
      <c r="I4" s="62">
        <v>1.4441334482987298E-2</v>
      </c>
      <c r="J4" s="62">
        <v>4.4021171320554379E-2</v>
      </c>
      <c r="K4" s="62">
        <v>0.54777475625124239</v>
      </c>
      <c r="L4" s="62">
        <v>2.2408967301187185E-2</v>
      </c>
      <c r="M4" s="54">
        <v>45.366904503548298</v>
      </c>
      <c r="P4" s="54"/>
      <c r="Q4" s="63"/>
      <c r="R4" s="63"/>
      <c r="S4" s="54"/>
      <c r="T4" s="63"/>
      <c r="U4" s="54"/>
      <c r="V4" s="54"/>
      <c r="W4" s="54"/>
      <c r="X4" s="54"/>
      <c r="AK4" s="54"/>
      <c r="AN4" s="64"/>
      <c r="AO4" s="63"/>
      <c r="AQ4" s="60"/>
      <c r="AS4" s="60"/>
      <c r="AT4" s="60"/>
    </row>
    <row r="5" spans="1:49">
      <c r="A5" s="53" t="s">
        <v>67</v>
      </c>
      <c r="B5" s="60">
        <v>83.419015422776013</v>
      </c>
      <c r="C5" s="61">
        <v>3.9993334800264257</v>
      </c>
      <c r="D5" s="61">
        <v>6.847946630393506E-2</v>
      </c>
      <c r="E5" s="61">
        <v>2.9514152547458696</v>
      </c>
      <c r="F5" s="61">
        <v>0.33327779000220209</v>
      </c>
      <c r="G5" s="61">
        <v>0.32664539617131255</v>
      </c>
      <c r="H5" s="61">
        <v>5.4037428737172979</v>
      </c>
      <c r="I5" s="62">
        <v>1.4707333319997677E-2</v>
      </c>
      <c r="J5" s="62">
        <v>8.9868936408553993E-3</v>
      </c>
      <c r="K5" s="62">
        <v>8.3402352423436646E-2</v>
      </c>
      <c r="L5" s="62">
        <v>5.2561721109800038E-3</v>
      </c>
      <c r="M5" s="54">
        <v>13.195247012462312</v>
      </c>
      <c r="P5" s="54"/>
      <c r="Q5" s="63"/>
      <c r="R5" s="54"/>
      <c r="S5" s="54"/>
      <c r="T5" s="63"/>
      <c r="U5" s="54"/>
      <c r="V5" s="54"/>
      <c r="W5" s="54"/>
      <c r="X5" s="54"/>
      <c r="AK5" s="54"/>
      <c r="AO5" s="60"/>
      <c r="AQ5" s="54"/>
    </row>
    <row r="6" spans="1:49">
      <c r="A6" s="53" t="s">
        <v>68</v>
      </c>
      <c r="B6" s="60">
        <v>77.586000239721926</v>
      </c>
      <c r="C6" s="61">
        <v>12.058731871029604</v>
      </c>
      <c r="D6" s="61">
        <v>0.2532781972911422</v>
      </c>
      <c r="E6" s="61">
        <v>9.1292221023612594</v>
      </c>
      <c r="F6" s="61">
        <v>0.12193215869591273</v>
      </c>
      <c r="G6" s="61">
        <v>9.9069878940429082E-2</v>
      </c>
      <c r="H6" s="61">
        <v>0.24879539733908665</v>
      </c>
      <c r="I6" s="62">
        <v>8.5173199089056686E-4</v>
      </c>
      <c r="J6" s="62">
        <v>1.4524271844660191E-2</v>
      </c>
      <c r="K6" s="62">
        <v>0.19298453793599421</v>
      </c>
      <c r="L6" s="62">
        <v>1.5241519836989091E-2</v>
      </c>
      <c r="M6" s="54">
        <v>22.134631667265971</v>
      </c>
      <c r="P6" s="54"/>
      <c r="Q6" s="60"/>
      <c r="R6" s="54"/>
      <c r="S6" s="54"/>
      <c r="T6" s="54"/>
      <c r="U6" s="54"/>
      <c r="V6" s="54"/>
      <c r="W6" s="54"/>
      <c r="X6" s="54"/>
      <c r="AK6" s="54"/>
      <c r="AQ6" s="54"/>
    </row>
    <row r="7" spans="1:49">
      <c r="A7" s="53" t="s">
        <v>69</v>
      </c>
      <c r="B7" s="60">
        <v>72.585576404292254</v>
      </c>
      <c r="C7" s="61">
        <v>14.891514897188447</v>
      </c>
      <c r="D7" s="61">
        <v>0.29333433247407287</v>
      </c>
      <c r="E7" s="61">
        <v>11.5003506983994</v>
      </c>
      <c r="F7" s="61">
        <v>0.26591990887836514</v>
      </c>
      <c r="G7" s="61">
        <v>9.4305617169234635E-2</v>
      </c>
      <c r="H7" s="61">
        <v>6.0585876146514117E-2</v>
      </c>
      <c r="I7" s="62">
        <v>0</v>
      </c>
      <c r="J7" s="62">
        <v>8.8548588214136022E-3</v>
      </c>
      <c r="K7" s="62">
        <v>0.18422492656315603</v>
      </c>
      <c r="L7" s="62">
        <v>1.6393825310233232E-2</v>
      </c>
      <c r="M7" s="54">
        <v>27.315484940950835</v>
      </c>
      <c r="P7" s="54"/>
      <c r="Q7" s="60"/>
      <c r="R7" s="54"/>
      <c r="S7" s="54"/>
      <c r="T7" s="54"/>
      <c r="U7" s="54"/>
      <c r="V7" s="54"/>
      <c r="W7" s="54"/>
      <c r="X7" s="54"/>
      <c r="AK7" s="54"/>
      <c r="AQ7" s="54"/>
    </row>
    <row r="8" spans="1:49">
      <c r="A8" s="53" t="s">
        <v>70</v>
      </c>
      <c r="B8" s="60">
        <v>93.308118708851225</v>
      </c>
      <c r="C8" s="61">
        <v>3.2542618718856495</v>
      </c>
      <c r="D8" s="61">
        <v>1.9138780492685494E-2</v>
      </c>
      <c r="E8" s="61">
        <v>2.5777126733505082</v>
      </c>
      <c r="F8" s="61">
        <v>0.18536511176482107</v>
      </c>
      <c r="G8" s="61">
        <v>3.8411398611193963E-2</v>
      </c>
      <c r="H8" s="61">
        <v>0.28641251926116756</v>
      </c>
      <c r="I8" s="62">
        <v>1.3450681395209038E-3</v>
      </c>
      <c r="J8" s="62">
        <v>1.7867323047367231E-3</v>
      </c>
      <c r="K8" s="62">
        <v>8.9671209301393592E-2</v>
      </c>
      <c r="L8" s="62">
        <v>1.6328190350403014E-3</v>
      </c>
      <c r="M8" s="54">
        <v>6.4557381841467176</v>
      </c>
      <c r="P8" s="54"/>
      <c r="Q8" s="60"/>
      <c r="R8" s="54"/>
      <c r="S8" s="54"/>
      <c r="T8" s="54"/>
      <c r="U8" s="54"/>
      <c r="V8" s="54"/>
      <c r="W8" s="54"/>
      <c r="X8" s="54"/>
      <c r="AK8" s="54"/>
      <c r="AQ8" s="54"/>
    </row>
    <row r="9" spans="1:49">
      <c r="A9" s="53" t="s">
        <v>71</v>
      </c>
      <c r="B9" s="60">
        <v>93.142194497760784</v>
      </c>
      <c r="C9" s="61">
        <v>3.5365702975047641</v>
      </c>
      <c r="D9" s="61">
        <v>3.8815179142673961E-2</v>
      </c>
      <c r="E9" s="61">
        <v>2.6752299264235182</v>
      </c>
      <c r="F9" s="61">
        <v>0.14058501279590394</v>
      </c>
      <c r="G9" s="61">
        <v>3.7032149712091768E-2</v>
      </c>
      <c r="H9" s="61">
        <v>0.17075935700575648</v>
      </c>
      <c r="I9" s="62">
        <v>3.8403710812539611E-4</v>
      </c>
      <c r="J9" s="62">
        <v>2.6265395073576197E-3</v>
      </c>
      <c r="K9" s="62">
        <v>0.12138315738963414</v>
      </c>
      <c r="L9" s="62">
        <v>7.4064299424183536E-4</v>
      </c>
      <c r="M9" s="54">
        <v>6.7241262995840669</v>
      </c>
      <c r="P9" s="54"/>
      <c r="Q9" s="60"/>
      <c r="R9" s="54"/>
      <c r="S9" s="54"/>
      <c r="T9" s="54"/>
      <c r="U9" s="54"/>
      <c r="V9" s="54"/>
      <c r="W9" s="54"/>
      <c r="X9" s="54"/>
      <c r="AK9" s="54"/>
      <c r="AQ9" s="54"/>
    </row>
    <row r="10" spans="1:49">
      <c r="A10" s="53" t="s">
        <v>72</v>
      </c>
      <c r="B10" s="60">
        <v>92.690637693338843</v>
      </c>
      <c r="C10" s="61">
        <v>2.4201298597355092</v>
      </c>
      <c r="D10" s="61">
        <v>0.12718290413590413</v>
      </c>
      <c r="E10" s="61">
        <v>1.7293951217560297</v>
      </c>
      <c r="F10" s="61">
        <v>2.1628403065410367</v>
      </c>
      <c r="G10" s="61">
        <v>3.442709646437405E-2</v>
      </c>
      <c r="H10" s="61">
        <v>0.34792564579707103</v>
      </c>
      <c r="I10" s="62">
        <v>2.3682333873582149E-3</v>
      </c>
      <c r="J10" s="62">
        <v>2.8141044880645454E-3</v>
      </c>
      <c r="K10" s="62">
        <v>5.1604097885027761E-2</v>
      </c>
      <c r="L10" s="62">
        <v>1.3010664905856858E-3</v>
      </c>
      <c r="M10" s="54">
        <v>6.8799884366809607</v>
      </c>
      <c r="P10" s="54"/>
      <c r="Q10" s="60"/>
      <c r="R10" s="54"/>
      <c r="S10" s="54"/>
      <c r="T10" s="54"/>
      <c r="U10" s="54"/>
      <c r="V10" s="54"/>
      <c r="W10" s="54"/>
      <c r="X10" s="54"/>
      <c r="AK10" s="54"/>
      <c r="AQ10" s="54"/>
    </row>
    <row r="11" spans="1:49">
      <c r="A11" s="53" t="s">
        <v>73</v>
      </c>
      <c r="B11" s="60">
        <v>93.941516722374502</v>
      </c>
      <c r="C11" s="61">
        <v>2.7972017292796925</v>
      </c>
      <c r="D11" s="61">
        <v>2.4597442107159525E-2</v>
      </c>
      <c r="E11" s="61">
        <v>2.102293697336048</v>
      </c>
      <c r="F11" s="61">
        <v>0.18902467826191557</v>
      </c>
      <c r="G11" s="61">
        <v>3.0716510217561277E-2</v>
      </c>
      <c r="H11" s="61">
        <v>0.42530552608930994</v>
      </c>
      <c r="I11" s="62">
        <v>3.2412885535296415E-3</v>
      </c>
      <c r="J11" s="62">
        <v>1.2541060384684782E-3</v>
      </c>
      <c r="K11" s="62">
        <v>5.4708103996958253E-2</v>
      </c>
      <c r="L11" s="62">
        <v>1.2541060384684782E-3</v>
      </c>
      <c r="M11" s="54">
        <v>5.6295971879191109</v>
      </c>
      <c r="P11" s="54"/>
      <c r="Q11" s="60"/>
      <c r="R11" s="54"/>
      <c r="S11" s="54"/>
      <c r="T11" s="54"/>
      <c r="U11" s="54"/>
      <c r="V11" s="54"/>
      <c r="W11" s="54"/>
      <c r="X11" s="54"/>
      <c r="AK11" s="54"/>
      <c r="AQ11" s="54"/>
    </row>
    <row r="12" spans="1:49">
      <c r="A12" s="87" t="s">
        <v>74</v>
      </c>
      <c r="B12" s="88">
        <v>32.32</v>
      </c>
      <c r="C12" s="89">
        <v>42.95</v>
      </c>
      <c r="D12" s="89">
        <v>1.0705</v>
      </c>
      <c r="E12" s="89">
        <v>21.44</v>
      </c>
      <c r="F12" s="89">
        <v>0.85</v>
      </c>
      <c r="G12" s="89">
        <v>0.2</v>
      </c>
      <c r="H12" s="89">
        <v>0.13</v>
      </c>
      <c r="I12" s="90" t="s">
        <v>49</v>
      </c>
      <c r="J12" s="90">
        <v>0.08</v>
      </c>
      <c r="K12" s="90">
        <v>0.71999999999999986</v>
      </c>
      <c r="L12" s="90">
        <v>3.5000000000000003E-2</v>
      </c>
      <c r="M12" s="91">
        <v>67.475499999999982</v>
      </c>
    </row>
    <row r="13" spans="1:49">
      <c r="A13" s="87" t="s">
        <v>75</v>
      </c>
      <c r="B13" s="88">
        <v>13.2</v>
      </c>
      <c r="C13" s="89">
        <v>53.22</v>
      </c>
      <c r="D13" s="89">
        <v>0.96449999999999991</v>
      </c>
      <c r="E13" s="89">
        <v>28.76</v>
      </c>
      <c r="F13" s="89">
        <v>1.21</v>
      </c>
      <c r="G13" s="89">
        <v>0.39</v>
      </c>
      <c r="H13" s="89">
        <v>0.22</v>
      </c>
      <c r="I13" s="90">
        <v>8.3000000000000001E-3</v>
      </c>
      <c r="J13" s="90">
        <v>0.18</v>
      </c>
      <c r="K13" s="90">
        <v>1.6</v>
      </c>
      <c r="L13" s="90">
        <v>3.0399999999999996E-2</v>
      </c>
      <c r="M13" s="91">
        <v>86.583200000000005</v>
      </c>
    </row>
    <row r="14" spans="1:49">
      <c r="A14" s="87" t="s">
        <v>76</v>
      </c>
      <c r="B14" s="88">
        <v>13.74</v>
      </c>
      <c r="C14" s="89">
        <v>51.1</v>
      </c>
      <c r="D14" s="89">
        <v>0.98219999999999996</v>
      </c>
      <c r="E14" s="89">
        <v>30.82</v>
      </c>
      <c r="F14" s="89">
        <v>0.84</v>
      </c>
      <c r="G14" s="89">
        <v>0.38</v>
      </c>
      <c r="H14" s="89">
        <v>0.23999999999999996</v>
      </c>
      <c r="I14" s="90">
        <v>8.3000000000000001E-3</v>
      </c>
      <c r="J14" s="90">
        <v>0.18</v>
      </c>
      <c r="K14" s="90">
        <v>1.48</v>
      </c>
      <c r="L14" s="90">
        <v>3.2000000000000001E-2</v>
      </c>
      <c r="M14" s="91">
        <v>86.062500000000014</v>
      </c>
    </row>
    <row r="15" spans="1:49">
      <c r="A15" s="87" t="s">
        <v>77</v>
      </c>
      <c r="B15" s="88">
        <v>14.62</v>
      </c>
      <c r="C15" s="89">
        <v>48.829999999999991</v>
      </c>
      <c r="D15" s="89">
        <v>0.90920000000000001</v>
      </c>
      <c r="E15" s="89">
        <v>32.14</v>
      </c>
      <c r="F15" s="89">
        <v>0.70999999999999985</v>
      </c>
      <c r="G15" s="89">
        <v>0.34999999999999992</v>
      </c>
      <c r="H15" s="89">
        <v>0.20999999999999996</v>
      </c>
      <c r="I15" s="90">
        <v>7.3000000000000001E-3</v>
      </c>
      <c r="J15" s="90">
        <v>0.17999999999999997</v>
      </c>
      <c r="K15" s="90">
        <v>1.61</v>
      </c>
      <c r="L15" s="90">
        <v>5.1999999999999991E-2</v>
      </c>
      <c r="M15" s="91">
        <v>84.998499999999993</v>
      </c>
      <c r="W15" s="60"/>
    </row>
    <row r="16" spans="1:49">
      <c r="A16" s="53" t="s">
        <v>78</v>
      </c>
      <c r="B16" s="60">
        <v>91.7029695056153</v>
      </c>
      <c r="C16" s="61">
        <v>2.0493665321130208</v>
      </c>
      <c r="D16" s="61">
        <v>5.1109707845409759E-3</v>
      </c>
      <c r="E16" s="61">
        <v>1.6494496622836783</v>
      </c>
      <c r="F16" s="61">
        <v>3.6905191639023145</v>
      </c>
      <c r="G16" s="61">
        <v>4.2065944606530431E-2</v>
      </c>
      <c r="H16" s="61">
        <v>0.3484752807641574</v>
      </c>
      <c r="I16" s="62">
        <v>2.7131289716637967E-3</v>
      </c>
      <c r="J16" s="62">
        <v>3.2358418928100331E-3</v>
      </c>
      <c r="K16" s="62">
        <v>3.9991686982934253E-2</v>
      </c>
      <c r="L16" s="62">
        <v>9.7075256784300988E-4</v>
      </c>
      <c r="M16" s="54">
        <v>7.8318989648694934</v>
      </c>
      <c r="P16" s="54"/>
      <c r="Q16" s="54"/>
      <c r="R16" s="54"/>
      <c r="S16" s="54"/>
      <c r="T16" s="54"/>
      <c r="U16" s="54"/>
      <c r="V16" s="54"/>
      <c r="W16" s="54"/>
      <c r="X16" s="54"/>
      <c r="AK16" s="54"/>
      <c r="AL16" s="64"/>
      <c r="AO16" s="60"/>
      <c r="AQ16" s="54"/>
    </row>
    <row r="17" spans="1:43">
      <c r="A17" s="53" t="s">
        <v>79</v>
      </c>
      <c r="B17" s="60">
        <v>90.248883727449254</v>
      </c>
      <c r="C17" s="61">
        <v>2.4826342029914201</v>
      </c>
      <c r="D17" s="61">
        <v>3.6956730672967328E-2</v>
      </c>
      <c r="E17" s="61">
        <v>2.1111166730072366</v>
      </c>
      <c r="F17" s="61">
        <v>3.8117113509400871</v>
      </c>
      <c r="G17" s="61">
        <v>4.5635224155537495E-2</v>
      </c>
      <c r="H17" s="61">
        <v>0.51388382756342432</v>
      </c>
      <c r="I17" s="62">
        <v>3.5104018581182685E-3</v>
      </c>
      <c r="J17" s="62">
        <v>2.8570770678573686E-3</v>
      </c>
      <c r="K17" s="62">
        <v>6.7575235768776665E-2</v>
      </c>
      <c r="L17" s="62">
        <v>1.3164006967943506E-3</v>
      </c>
      <c r="M17" s="54">
        <v>9.0771971247222183</v>
      </c>
      <c r="P17" s="54"/>
      <c r="Q17" s="54"/>
      <c r="R17" s="54"/>
      <c r="S17" s="54"/>
      <c r="T17" s="54"/>
      <c r="U17" s="54"/>
      <c r="V17" s="54"/>
      <c r="W17" s="54"/>
      <c r="X17" s="60"/>
      <c r="AK17" s="54"/>
      <c r="AQ17" s="54"/>
    </row>
    <row r="18" spans="1:43">
      <c r="A18" s="53" t="s">
        <v>80</v>
      </c>
      <c r="B18" s="60">
        <v>91.829509770586284</v>
      </c>
      <c r="C18" s="61">
        <v>1.787703262195721</v>
      </c>
      <c r="D18" s="61">
        <v>1.5523931435886061E-2</v>
      </c>
      <c r="E18" s="61">
        <v>1.4764075844550584</v>
      </c>
      <c r="F18" s="61">
        <v>3.5631507890473215</v>
      </c>
      <c r="G18" s="61">
        <v>4.5346220773246119E-2</v>
      </c>
      <c r="H18" s="61">
        <v>0.52781366882012604</v>
      </c>
      <c r="I18" s="62">
        <v>3.8483008980538603E-3</v>
      </c>
      <c r="J18" s="62">
        <v>0</v>
      </c>
      <c r="K18" s="62">
        <v>4.5182810968657845E-2</v>
      </c>
      <c r="L18" s="62">
        <v>1.4134948096885726E-3</v>
      </c>
      <c r="M18" s="54">
        <v>7.4663900634037601</v>
      </c>
      <c r="P18" s="54"/>
      <c r="Q18" s="54"/>
      <c r="R18" s="54"/>
      <c r="S18" s="54"/>
      <c r="T18" s="54"/>
      <c r="U18" s="54"/>
      <c r="V18" s="54"/>
      <c r="W18" s="54"/>
      <c r="X18" s="60"/>
      <c r="AK18" s="54"/>
      <c r="AQ18" s="54"/>
    </row>
    <row r="19" spans="1:43">
      <c r="A19" s="53" t="s">
        <v>81</v>
      </c>
      <c r="B19" s="60">
        <v>93.306300187767221</v>
      </c>
      <c r="C19" s="61">
        <v>2.4840320003195844</v>
      </c>
      <c r="D19" s="61">
        <v>0.20750469417921619</v>
      </c>
      <c r="E19" s="61">
        <v>2.0275216731253085</v>
      </c>
      <c r="F19" s="61">
        <v>0.92573868403179338</v>
      </c>
      <c r="G19" s="61">
        <v>2.9452279173824231E-2</v>
      </c>
      <c r="H19" s="61">
        <v>0.4511553673444893</v>
      </c>
      <c r="I19" s="62">
        <v>2.4164256322160333E-3</v>
      </c>
      <c r="J19" s="62">
        <v>1.4860013583156771E-3</v>
      </c>
      <c r="K19" s="62">
        <v>5.6561763413366987E-2</v>
      </c>
      <c r="L19" s="62">
        <v>6.0778794295073633E-3</v>
      </c>
      <c r="M19" s="54">
        <v>6.1919467680076226</v>
      </c>
      <c r="P19" s="54"/>
      <c r="Q19" s="54"/>
      <c r="R19" s="54"/>
      <c r="S19" s="54"/>
      <c r="T19" s="54"/>
      <c r="U19" s="54"/>
      <c r="V19" s="54"/>
      <c r="W19" s="54"/>
      <c r="X19" s="60"/>
      <c r="AK19" s="54"/>
      <c r="AQ19" s="54"/>
    </row>
    <row r="20" spans="1:43">
      <c r="A20" s="53" t="s">
        <v>82</v>
      </c>
      <c r="B20" s="60">
        <v>75.645768646363294</v>
      </c>
      <c r="C20" s="61">
        <v>1.0277485631234691</v>
      </c>
      <c r="D20" s="61">
        <v>6.8191847790182777E-3</v>
      </c>
      <c r="E20" s="61">
        <v>0.89136486754310351</v>
      </c>
      <c r="F20" s="61">
        <v>16.434235317434048</v>
      </c>
      <c r="G20" s="61">
        <v>2.8981535310827679E-2</v>
      </c>
      <c r="H20" s="61">
        <v>2.4110689040100342</v>
      </c>
      <c r="I20" s="62">
        <v>1.4880435357072029E-2</v>
      </c>
      <c r="J20" s="62">
        <v>0</v>
      </c>
      <c r="K20" s="62">
        <v>3.068633150558225E-2</v>
      </c>
      <c r="L20" s="62">
        <v>1.1446488736209252E-3</v>
      </c>
      <c r="M20" s="54">
        <v>20.846929787936773</v>
      </c>
      <c r="P20" s="54"/>
      <c r="Q20" s="54"/>
      <c r="R20" s="54"/>
      <c r="S20" s="54"/>
      <c r="T20" s="54"/>
      <c r="U20" s="54"/>
      <c r="V20" s="54"/>
      <c r="W20" s="54"/>
      <c r="X20" s="60"/>
      <c r="AK20" s="54"/>
      <c r="AO20" s="60"/>
      <c r="AQ20" s="60"/>
    </row>
    <row r="21" spans="1:43">
      <c r="A21" s="53" t="s">
        <v>83</v>
      </c>
      <c r="B21" s="60">
        <v>90.670396643021363</v>
      </c>
      <c r="C21" s="61">
        <v>1.960149665301212</v>
      </c>
      <c r="D21" s="61">
        <v>1.054245179338586E-2</v>
      </c>
      <c r="E21" s="61">
        <v>1.6606693975421976</v>
      </c>
      <c r="F21" s="61">
        <v>3.8969753222099768</v>
      </c>
      <c r="G21" s="61">
        <v>4.0210590468577924E-2</v>
      </c>
      <c r="H21" s="61">
        <v>0.85272574682784752</v>
      </c>
      <c r="I21" s="62">
        <v>7.8555260265760138E-3</v>
      </c>
      <c r="J21" s="62">
        <v>0</v>
      </c>
      <c r="K21" s="62">
        <v>6.5400519532420237E-2</v>
      </c>
      <c r="L21" s="62">
        <v>1.3341332800479453E-3</v>
      </c>
      <c r="M21" s="54">
        <v>8.4958633529822407</v>
      </c>
      <c r="P21" s="54"/>
      <c r="Q21" s="54"/>
      <c r="R21" s="54"/>
      <c r="S21" s="54"/>
      <c r="T21" s="54"/>
      <c r="U21" s="54"/>
      <c r="V21" s="54"/>
      <c r="W21" s="54"/>
      <c r="X21" s="60"/>
      <c r="AK21" s="54"/>
      <c r="AQ21" s="54"/>
    </row>
    <row r="22" spans="1:43">
      <c r="A22" s="87" t="s">
        <v>84</v>
      </c>
      <c r="B22" s="88">
        <v>23.7</v>
      </c>
      <c r="C22" s="89">
        <v>42.460949999999997</v>
      </c>
      <c r="D22" s="89">
        <v>0.83930000000000005</v>
      </c>
      <c r="E22" s="89">
        <v>31.252480000000002</v>
      </c>
      <c r="F22" s="89">
        <v>0.251027</v>
      </c>
      <c r="G22" s="89">
        <v>0.139629</v>
      </c>
      <c r="H22" s="89">
        <v>8.2403999999999991E-2</v>
      </c>
      <c r="I22" s="90">
        <v>1.0682000000000001E-3</v>
      </c>
      <c r="J22" s="90">
        <v>5.3104799999999994E-2</v>
      </c>
      <c r="K22" s="90">
        <v>0.91559999999999986</v>
      </c>
      <c r="L22" s="90">
        <v>5.7759099999999994E-2</v>
      </c>
      <c r="M22" s="91">
        <v>76.053322099999988</v>
      </c>
      <c r="P22" s="54"/>
      <c r="Q22" s="54"/>
      <c r="R22" s="54"/>
      <c r="S22" s="54"/>
      <c r="T22" s="54"/>
      <c r="U22" s="54"/>
      <c r="V22" s="54"/>
      <c r="W22" s="60"/>
      <c r="X22" s="60"/>
      <c r="AK22" s="54"/>
      <c r="AQ22" s="54"/>
    </row>
    <row r="23" spans="1:43">
      <c r="A23" s="53" t="s">
        <v>85</v>
      </c>
      <c r="B23" s="60">
        <v>82.825457088620297</v>
      </c>
      <c r="C23" s="61">
        <v>5.8101478669197535</v>
      </c>
      <c r="D23" s="61">
        <v>0.11111929263662669</v>
      </c>
      <c r="E23" s="61">
        <v>4.9909221700469413</v>
      </c>
      <c r="F23" s="61">
        <v>5.9286522130082746</v>
      </c>
      <c r="G23" s="61">
        <v>2.2842142072135006E-2</v>
      </c>
      <c r="H23" s="61">
        <v>0.11833260065940614</v>
      </c>
      <c r="I23" s="62">
        <v>8.4155260265760543E-4</v>
      </c>
      <c r="J23" s="62">
        <v>0</v>
      </c>
      <c r="K23" s="62">
        <v>8.9479368568288253E-2</v>
      </c>
      <c r="L23" s="62">
        <v>2.4731341792386769E-3</v>
      </c>
      <c r="M23" s="54">
        <v>17.074810340693325</v>
      </c>
      <c r="P23" s="54"/>
      <c r="Q23" s="54"/>
      <c r="R23" s="54"/>
      <c r="S23" s="54"/>
      <c r="T23" s="54"/>
      <c r="U23" s="54"/>
      <c r="V23" s="54"/>
      <c r="W23" s="54"/>
      <c r="X23" s="60"/>
      <c r="AK23" s="54"/>
      <c r="AO23" s="60"/>
      <c r="AQ23" s="54"/>
    </row>
    <row r="24" spans="1:43">
      <c r="A24" s="53" t="s">
        <v>86</v>
      </c>
      <c r="B24" s="60">
        <v>56.606261613154587</v>
      </c>
      <c r="C24" s="61">
        <v>22.590780204191724</v>
      </c>
      <c r="D24" s="61">
        <v>0.93730474915586104</v>
      </c>
      <c r="E24" s="61">
        <v>18.312157599248764</v>
      </c>
      <c r="F24" s="61">
        <v>0.91126850612375376</v>
      </c>
      <c r="G24" s="61">
        <v>7.0731793570558019E-2</v>
      </c>
      <c r="H24" s="61">
        <v>6.6826357115741933E-2</v>
      </c>
      <c r="I24" s="62">
        <v>0</v>
      </c>
      <c r="J24" s="62">
        <v>1.3365271423148388E-2</v>
      </c>
      <c r="K24" s="62">
        <v>0.25992849293720399</v>
      </c>
      <c r="L24" s="62">
        <v>3.0722766777886556E-2</v>
      </c>
      <c r="M24" s="54">
        <v>43.193085740544646</v>
      </c>
      <c r="S24" s="54"/>
      <c r="AQ24" s="54"/>
    </row>
    <row r="25" spans="1:43">
      <c r="A25" s="53" t="s">
        <v>87</v>
      </c>
      <c r="B25" s="60">
        <v>82.629662237874214</v>
      </c>
      <c r="C25" s="61">
        <v>9.0985829198014869</v>
      </c>
      <c r="D25" s="61">
        <v>0.20149591804065911</v>
      </c>
      <c r="E25" s="61">
        <v>7.3111751640787439</v>
      </c>
      <c r="F25" s="61">
        <v>0.36651412678085404</v>
      </c>
      <c r="G25" s="61">
        <v>3.2135124859932702E-2</v>
      </c>
      <c r="H25" s="61">
        <v>9.1889086761645408E-2</v>
      </c>
      <c r="I25" s="62">
        <v>2.2581439090763519E-4</v>
      </c>
      <c r="J25" s="62">
        <v>3.7867336321434214E-3</v>
      </c>
      <c r="K25" s="62">
        <v>0.16675524251640753</v>
      </c>
      <c r="L25" s="62">
        <v>8.2856511125339993E-3</v>
      </c>
      <c r="M25" s="54">
        <v>17.280845781975319</v>
      </c>
      <c r="P25" s="54"/>
      <c r="Q25" s="60"/>
      <c r="R25" s="54"/>
      <c r="S25" s="54"/>
      <c r="T25" s="54"/>
      <c r="U25" s="54"/>
      <c r="V25" s="54"/>
      <c r="W25" s="54"/>
      <c r="X25" s="60"/>
      <c r="AK25" s="54"/>
      <c r="AQ25" s="54"/>
    </row>
    <row r="26" spans="1:43">
      <c r="A26" s="53" t="s">
        <v>88</v>
      </c>
      <c r="B26" s="60">
        <v>90.531205574354857</v>
      </c>
      <c r="C26" s="61">
        <v>5.0033109745108941</v>
      </c>
      <c r="D26" s="61">
        <v>2.7648879722883817E-2</v>
      </c>
      <c r="E26" s="61">
        <v>3.9333372044129926</v>
      </c>
      <c r="F26" s="61">
        <v>0.19032276795546735</v>
      </c>
      <c r="G26" s="61">
        <v>2.9921390385038653E-2</v>
      </c>
      <c r="H26" s="61">
        <v>0.12498808641851589</v>
      </c>
      <c r="I26" s="62">
        <v>3.2193901047193482E-4</v>
      </c>
      <c r="J26" s="62">
        <v>1.7517269687443513E-3</v>
      </c>
      <c r="K26" s="62">
        <v>6.1263099933924071E-2</v>
      </c>
      <c r="L26" s="62">
        <v>6.2872794986283754E-3</v>
      </c>
      <c r="M26" s="54">
        <v>9.379153348817562</v>
      </c>
      <c r="P26" s="54"/>
      <c r="Q26" s="60"/>
      <c r="R26" s="54"/>
      <c r="S26" s="54"/>
      <c r="T26" s="54"/>
      <c r="U26" s="54"/>
      <c r="V26" s="54"/>
      <c r="W26" s="54"/>
      <c r="X26" s="60"/>
      <c r="AK26" s="54"/>
      <c r="AP26" s="64"/>
      <c r="AQ26" s="54"/>
    </row>
    <row r="27" spans="1:43">
      <c r="A27" s="53" t="s">
        <v>89</v>
      </c>
      <c r="B27" s="60">
        <v>92.452981192477097</v>
      </c>
      <c r="C27" s="61">
        <v>3.9221856742696524</v>
      </c>
      <c r="D27" s="61">
        <v>8.7545418167265673E-2</v>
      </c>
      <c r="E27" s="61">
        <v>3.0437126850739866</v>
      </c>
      <c r="F27" s="61">
        <v>0.10867707082832981</v>
      </c>
      <c r="G27" s="61">
        <v>2.8074909963985203E-2</v>
      </c>
      <c r="H27" s="61">
        <v>0.13433693477390768</v>
      </c>
      <c r="I27" s="62">
        <v>3.9244497799119095E-4</v>
      </c>
      <c r="J27" s="62">
        <v>1.705626250500176E-3</v>
      </c>
      <c r="K27" s="62">
        <v>8.226250500199965E-2</v>
      </c>
      <c r="L27" s="62">
        <v>8.8300120048017978E-3</v>
      </c>
      <c r="M27" s="54">
        <v>7.4177232813124192</v>
      </c>
      <c r="P27" s="54"/>
      <c r="Q27" s="60"/>
      <c r="R27" s="54"/>
      <c r="S27" s="54"/>
      <c r="T27" s="54"/>
      <c r="U27" s="54"/>
      <c r="V27" s="54"/>
      <c r="W27" s="54"/>
      <c r="X27" s="60"/>
      <c r="AK27" s="54"/>
      <c r="AQ27" s="54"/>
    </row>
    <row r="28" spans="1:43">
      <c r="A28" s="53" t="s">
        <v>90</v>
      </c>
      <c r="B28" s="60">
        <v>84.12958704129592</v>
      </c>
      <c r="C28" s="61">
        <v>7.8177654234576286</v>
      </c>
      <c r="D28" s="61">
        <v>0.39676032396760197</v>
      </c>
      <c r="E28" s="61">
        <v>6.6909661033896395</v>
      </c>
      <c r="F28" s="61">
        <v>0.40152144785521315</v>
      </c>
      <c r="G28" s="61">
        <v>4.3961043895610306E-2</v>
      </c>
      <c r="H28" s="61">
        <v>0.1136321567843212</v>
      </c>
      <c r="I28" s="62">
        <v>0</v>
      </c>
      <c r="J28" s="62">
        <v>1.9838016198380102E-3</v>
      </c>
      <c r="K28" s="62">
        <v>0.20472832716728262</v>
      </c>
      <c r="L28" s="62">
        <v>2.6344885511448774E-2</v>
      </c>
      <c r="M28" s="54">
        <v>15.697663513648584</v>
      </c>
      <c r="P28" s="54"/>
      <c r="Q28" s="60"/>
      <c r="R28" s="54"/>
      <c r="S28" s="54"/>
      <c r="T28" s="54"/>
      <c r="U28" s="54"/>
      <c r="V28" s="54"/>
      <c r="W28" s="54"/>
      <c r="X28" s="63"/>
      <c r="Z28" s="63"/>
      <c r="AK28" s="54"/>
      <c r="AQ28" s="54"/>
    </row>
    <row r="29" spans="1:43">
      <c r="A29" s="53" t="s">
        <v>91</v>
      </c>
      <c r="B29" s="60">
        <v>89.450490151992071</v>
      </c>
      <c r="C29" s="61">
        <v>5.0447756093173917</v>
      </c>
      <c r="D29" s="61">
        <v>0.18145156938573639</v>
      </c>
      <c r="E29" s="61">
        <v>4.4814317834337682</v>
      </c>
      <c r="F29" s="61">
        <v>0.34496897202985927</v>
      </c>
      <c r="G29" s="61">
        <v>3.2176005036424184E-2</v>
      </c>
      <c r="H29" s="61">
        <v>0.12448421620649355</v>
      </c>
      <c r="I29" s="62">
        <v>0</v>
      </c>
      <c r="J29" s="62">
        <v>2.2259465779296732E-3</v>
      </c>
      <c r="K29" s="62">
        <v>3.2703480528824581E-2</v>
      </c>
      <c r="L29" s="62">
        <v>0.10549509848007929</v>
      </c>
      <c r="M29" s="54">
        <v>10.349712680996507</v>
      </c>
      <c r="P29" s="54"/>
      <c r="Q29" s="60"/>
      <c r="R29" s="54"/>
      <c r="S29" s="54"/>
      <c r="T29" s="54"/>
      <c r="U29" s="54"/>
      <c r="V29" s="54"/>
      <c r="W29" s="63"/>
      <c r="X29" s="63"/>
      <c r="Z29" s="63"/>
      <c r="AK29" s="54"/>
      <c r="AO29" s="60"/>
      <c r="AQ29" s="54"/>
    </row>
    <row r="30" spans="1:43">
      <c r="A30" s="87" t="s">
        <v>92</v>
      </c>
      <c r="B30" s="88">
        <v>42.26</v>
      </c>
      <c r="C30" s="89">
        <v>31.15</v>
      </c>
      <c r="D30" s="89">
        <v>1.0338000000000001</v>
      </c>
      <c r="E30" s="89">
        <v>24.059999999999995</v>
      </c>
      <c r="F30" s="89">
        <v>0.51</v>
      </c>
      <c r="G30" s="89" t="s">
        <v>49</v>
      </c>
      <c r="H30" s="89">
        <v>0.11999999999999998</v>
      </c>
      <c r="I30" s="90" t="s">
        <v>49</v>
      </c>
      <c r="J30" s="90">
        <v>0.11999999999999998</v>
      </c>
      <c r="K30" s="90">
        <v>0.51</v>
      </c>
      <c r="L30" s="90">
        <v>0.04</v>
      </c>
      <c r="M30" s="91">
        <v>57.543799999999983</v>
      </c>
      <c r="S30" s="54"/>
      <c r="Y30" s="60"/>
      <c r="Z30" s="60"/>
      <c r="AO30" s="60"/>
    </row>
    <row r="31" spans="1:43" s="54" customFormat="1">
      <c r="A31" s="65" t="s">
        <v>126</v>
      </c>
      <c r="B31" s="54">
        <v>86.605865946523977</v>
      </c>
      <c r="C31" s="54">
        <v>5.7051363986611188</v>
      </c>
      <c r="D31" s="54">
        <v>0.14292930984373048</v>
      </c>
      <c r="E31" s="54">
        <v>4.4471691964319211</v>
      </c>
      <c r="F31" s="54">
        <v>1.8674471742482408</v>
      </c>
      <c r="G31" s="54">
        <v>5.8350094285079944E-2</v>
      </c>
      <c r="H31" s="64">
        <v>0.53273967542349465</v>
      </c>
      <c r="I31" s="64">
        <v>2.5170533523975942E-3</v>
      </c>
      <c r="J31" s="64">
        <v>3.9309280324011887E-3</v>
      </c>
      <c r="K31" s="54">
        <v>0.10118437075327356</v>
      </c>
      <c r="L31" s="63">
        <v>1.2107441029327416E-2</v>
      </c>
      <c r="M31" s="54">
        <v>12.873511642060986</v>
      </c>
    </row>
    <row r="32" spans="1:43" s="55" customFormat="1">
      <c r="A32" s="83" t="s">
        <v>127</v>
      </c>
      <c r="B32" s="84" t="s">
        <v>61</v>
      </c>
      <c r="C32" s="85">
        <v>8.4700000000000006</v>
      </c>
      <c r="D32" s="85">
        <v>0.33</v>
      </c>
      <c r="E32" s="85">
        <v>5.98</v>
      </c>
      <c r="F32" s="85">
        <v>4.8499999999999996</v>
      </c>
      <c r="G32" s="85">
        <v>0.22</v>
      </c>
      <c r="H32" s="85">
        <v>1.23</v>
      </c>
      <c r="I32" s="85">
        <v>1.4999999999999999E-2</v>
      </c>
      <c r="J32" s="85">
        <v>0.16</v>
      </c>
      <c r="K32" s="85">
        <v>0.19</v>
      </c>
      <c r="L32" s="85">
        <v>9.1999999999999998E-2</v>
      </c>
      <c r="M32" s="84" t="s">
        <v>61</v>
      </c>
    </row>
    <row r="34" spans="1:1">
      <c r="A34" s="56" t="s">
        <v>134</v>
      </c>
    </row>
  </sheetData>
  <phoneticPr fontId="1" type="noConversion"/>
  <pageMargins left="0.7" right="0.7" top="0.75" bottom="0.75" header="0.3" footer="0.3"/>
  <customProperties>
    <customPr name="EpmWorksheetKeyString_GU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41"/>
  <sheetViews>
    <sheetView zoomScale="70" zoomScaleNormal="70" workbookViewId="0">
      <pane xSplit="2" ySplit="3" topLeftCell="L32" activePane="bottomRight" state="frozen"/>
      <selection pane="topRight" activeCell="B1" sqref="B1"/>
      <selection pane="bottomLeft" activeCell="A4" sqref="A4"/>
      <selection pane="bottomRight" activeCell="AE49" sqref="AE49"/>
    </sheetView>
  </sheetViews>
  <sheetFormatPr defaultColWidth="9" defaultRowHeight="12.5"/>
  <cols>
    <col min="1" max="1" width="9" style="1"/>
    <col min="2" max="2" width="14.90625" style="1" customWidth="1"/>
    <col min="3" max="3" width="9" style="79"/>
    <col min="4" max="10" width="9" style="1"/>
    <col min="11" max="11" width="11" style="1" bestFit="1" customWidth="1"/>
    <col min="12" max="16" width="9" style="1"/>
    <col min="17" max="17" width="14.90625" style="1" customWidth="1"/>
    <col min="18" max="18" width="7.08984375" style="6" bestFit="1" customWidth="1"/>
    <col min="19" max="19" width="6.26953125" style="3" bestFit="1" customWidth="1"/>
    <col min="20" max="20" width="4.6328125" style="5" bestFit="1" customWidth="1"/>
    <col min="21" max="21" width="5.36328125" style="5" bestFit="1" customWidth="1"/>
    <col min="22" max="24" width="6" style="1" bestFit="1" customWidth="1"/>
    <col min="25" max="25" width="5.08984375" style="1" bestFit="1" customWidth="1"/>
    <col min="26" max="26" width="6" style="1" bestFit="1" customWidth="1"/>
    <col min="27" max="27" width="7.08984375" style="1" bestFit="1" customWidth="1"/>
    <col min="28" max="29" width="6" style="1" bestFit="1" customWidth="1"/>
    <col min="30" max="31" width="6" style="3" bestFit="1" customWidth="1"/>
    <col min="32" max="32" width="5.90625" style="3" bestFit="1" customWidth="1"/>
    <col min="33" max="33" width="6" style="1" bestFit="1" customWidth="1"/>
    <col min="34" max="34" width="7.08984375" style="5" bestFit="1" customWidth="1"/>
    <col min="35" max="35" width="6" style="1" bestFit="1" customWidth="1"/>
    <col min="36" max="36" width="7.08984375" style="1" bestFit="1" customWidth="1"/>
    <col min="37" max="37" width="6" style="1" bestFit="1" customWidth="1"/>
    <col min="38" max="38" width="6" style="3" bestFit="1" customWidth="1"/>
    <col min="39" max="39" width="5.08984375" style="1" bestFit="1" customWidth="1"/>
    <col min="40" max="40" width="6" style="4" bestFit="1" customWidth="1"/>
    <col min="41" max="42" width="5.08984375" style="1" bestFit="1" customWidth="1"/>
    <col min="43" max="43" width="6.08984375" style="1" bestFit="1" customWidth="1"/>
    <col min="44" max="44" width="7.08984375" style="1" bestFit="1" customWidth="1"/>
    <col min="45" max="45" width="6" style="1" bestFit="1" customWidth="1"/>
    <col min="46" max="46" width="7.08984375" style="1" bestFit="1" customWidth="1"/>
    <col min="47" max="47" width="5.90625" style="3" bestFit="1" customWidth="1"/>
    <col min="48" max="48" width="6.7265625" style="3" bestFit="1" customWidth="1"/>
    <col min="49" max="49" width="5.90625" style="3" bestFit="1" customWidth="1"/>
    <col min="50" max="50" width="5" style="3" bestFit="1" customWidth="1"/>
    <col min="51" max="51" width="5.90625" style="3" bestFit="1" customWidth="1"/>
    <col min="52" max="52" width="5" style="3" bestFit="1" customWidth="1"/>
    <col min="53" max="53" width="5.90625" style="3" bestFit="1" customWidth="1"/>
    <col min="54" max="54" width="5" style="3" bestFit="1" customWidth="1"/>
    <col min="55" max="55" width="5.90625" style="3" bestFit="1" customWidth="1"/>
    <col min="56" max="58" width="5" style="3" bestFit="1" customWidth="1"/>
    <col min="59" max="59" width="6.08984375" style="1" bestFit="1" customWidth="1"/>
    <col min="60" max="60" width="6" style="3" bestFit="1" customWidth="1"/>
    <col min="61" max="61" width="5.90625" style="1" bestFit="1" customWidth="1"/>
    <col min="62" max="62" width="7.08984375" style="3" bestFit="1" customWidth="1"/>
    <col min="63" max="63" width="6" style="3" bestFit="1" customWidth="1"/>
    <col min="64" max="64" width="6" style="1" bestFit="1" customWidth="1"/>
    <col min="65" max="65" width="6.36328125" style="3" bestFit="1" customWidth="1"/>
    <col min="66" max="67" width="6" style="3" bestFit="1" customWidth="1"/>
    <col min="68" max="68" width="5.36328125" style="5" bestFit="1" customWidth="1"/>
    <col min="69" max="16384" width="9" style="1"/>
  </cols>
  <sheetData>
    <row r="1" spans="1:81" ht="13">
      <c r="B1" s="19" t="s">
        <v>108</v>
      </c>
      <c r="Q1" s="19"/>
      <c r="R1" s="3"/>
      <c r="S1" s="5"/>
      <c r="U1" s="1"/>
      <c r="AC1" s="3"/>
      <c r="AF1" s="1"/>
      <c r="AG1" s="5"/>
      <c r="AH1" s="1"/>
      <c r="AK1" s="3"/>
      <c r="AL1" s="1"/>
      <c r="AM1" s="4"/>
      <c r="AN1" s="1"/>
      <c r="AT1" s="3"/>
      <c r="BF1" s="1"/>
      <c r="BG1" s="3"/>
      <c r="BI1" s="3"/>
      <c r="BK1" s="1"/>
      <c r="BL1" s="3"/>
      <c r="BO1" s="5"/>
    </row>
    <row r="2" spans="1:81" ht="13">
      <c r="B2" s="19"/>
      <c r="Q2" s="19"/>
      <c r="R2" s="3"/>
      <c r="S2" s="5"/>
      <c r="U2" s="1"/>
      <c r="AC2" s="3"/>
      <c r="AF2" s="1"/>
      <c r="AG2" s="5"/>
      <c r="AH2" s="1"/>
      <c r="AK2" s="3"/>
      <c r="AL2" s="1"/>
      <c r="AM2" s="4"/>
      <c r="AN2" s="1"/>
      <c r="AT2" s="3"/>
      <c r="BF2" s="1"/>
      <c r="BG2" s="3"/>
      <c r="BI2" s="3"/>
      <c r="BK2" s="1"/>
      <c r="BL2" s="3"/>
      <c r="BO2" s="5"/>
    </row>
    <row r="3" spans="1:81" s="78" customFormat="1" ht="13">
      <c r="B3" s="73" t="s">
        <v>64</v>
      </c>
      <c r="C3" s="80" t="s">
        <v>95</v>
      </c>
      <c r="D3" s="78" t="s">
        <v>0</v>
      </c>
      <c r="E3" s="78" t="s">
        <v>145</v>
      </c>
      <c r="H3" s="78" t="s">
        <v>138</v>
      </c>
      <c r="I3" s="78" t="s">
        <v>139</v>
      </c>
      <c r="J3" s="78" t="s">
        <v>140</v>
      </c>
      <c r="K3" s="78" t="s">
        <v>141</v>
      </c>
      <c r="L3" s="78" t="s">
        <v>142</v>
      </c>
      <c r="M3" s="78" t="s">
        <v>143</v>
      </c>
      <c r="N3" s="78" t="s">
        <v>144</v>
      </c>
      <c r="Q3" s="73" t="s">
        <v>136</v>
      </c>
      <c r="R3" s="74" t="s">
        <v>4</v>
      </c>
      <c r="S3" s="74"/>
      <c r="T3" s="75" t="s">
        <v>5</v>
      </c>
      <c r="U3" s="76" t="s">
        <v>57</v>
      </c>
      <c r="V3" s="76" t="s">
        <v>58</v>
      </c>
      <c r="W3" s="73" t="s">
        <v>6</v>
      </c>
      <c r="X3" s="73" t="s">
        <v>7</v>
      </c>
      <c r="Y3" s="73" t="s">
        <v>8</v>
      </c>
      <c r="Z3" s="73" t="s">
        <v>9</v>
      </c>
      <c r="AA3" s="73" t="s">
        <v>10</v>
      </c>
      <c r="AB3" s="73" t="s">
        <v>11</v>
      </c>
      <c r="AC3" s="73" t="s">
        <v>12</v>
      </c>
      <c r="AD3" s="73" t="s">
        <v>13</v>
      </c>
      <c r="AE3" s="75" t="s">
        <v>59</v>
      </c>
      <c r="AF3" s="75" t="s">
        <v>14</v>
      </c>
      <c r="AG3" s="75" t="s">
        <v>15</v>
      </c>
      <c r="AH3" s="73" t="s">
        <v>16</v>
      </c>
      <c r="AI3" s="76" t="s">
        <v>17</v>
      </c>
      <c r="AJ3" s="73" t="s">
        <v>18</v>
      </c>
      <c r="AK3" s="73" t="s">
        <v>19</v>
      </c>
      <c r="AL3" s="73" t="s">
        <v>20</v>
      </c>
      <c r="AM3" s="75" t="s">
        <v>21</v>
      </c>
      <c r="AN3" s="73" t="s">
        <v>22</v>
      </c>
      <c r="AO3" s="77" t="s">
        <v>23</v>
      </c>
      <c r="AP3" s="73" t="s">
        <v>24</v>
      </c>
      <c r="AQ3" s="73" t="s">
        <v>25</v>
      </c>
      <c r="AR3" s="73" t="s">
        <v>26</v>
      </c>
      <c r="AS3" s="73" t="s">
        <v>27</v>
      </c>
      <c r="AT3" s="73" t="s">
        <v>28</v>
      </c>
      <c r="AU3" s="73" t="s">
        <v>29</v>
      </c>
      <c r="AV3" s="75" t="s">
        <v>30</v>
      </c>
      <c r="AW3" s="75" t="s">
        <v>31</v>
      </c>
      <c r="AX3" s="75" t="s">
        <v>32</v>
      </c>
      <c r="AY3" s="75" t="s">
        <v>33</v>
      </c>
      <c r="AZ3" s="75" t="s">
        <v>34</v>
      </c>
      <c r="BA3" s="75" t="s">
        <v>35</v>
      </c>
      <c r="BB3" s="75" t="s">
        <v>36</v>
      </c>
      <c r="BC3" s="75" t="s">
        <v>37</v>
      </c>
      <c r="BD3" s="75" t="s">
        <v>38</v>
      </c>
      <c r="BE3" s="75" t="s">
        <v>39</v>
      </c>
      <c r="BF3" s="75" t="s">
        <v>40</v>
      </c>
      <c r="BG3" s="75" t="s">
        <v>41</v>
      </c>
      <c r="BH3" s="73" t="s">
        <v>42</v>
      </c>
      <c r="BI3" s="75" t="s">
        <v>43</v>
      </c>
      <c r="BJ3" s="73" t="s">
        <v>62</v>
      </c>
      <c r="BK3" s="75" t="s">
        <v>106</v>
      </c>
      <c r="BL3" s="75" t="s">
        <v>44</v>
      </c>
      <c r="BM3" s="73" t="s">
        <v>45</v>
      </c>
      <c r="BN3" s="75" t="s">
        <v>46</v>
      </c>
      <c r="BO3" s="75" t="s">
        <v>47</v>
      </c>
      <c r="BP3" s="75" t="s">
        <v>48</v>
      </c>
      <c r="BQ3" s="76" t="s">
        <v>60</v>
      </c>
      <c r="BR3" s="78" t="s">
        <v>51</v>
      </c>
      <c r="BS3" s="78" t="s">
        <v>53</v>
      </c>
      <c r="BT3" s="78" t="s">
        <v>50</v>
      </c>
      <c r="BU3" s="78" t="s">
        <v>54</v>
      </c>
      <c r="BV3" s="78" t="s">
        <v>2</v>
      </c>
      <c r="BW3" s="78" t="s">
        <v>1</v>
      </c>
      <c r="BX3" s="78" t="s">
        <v>3</v>
      </c>
      <c r="BY3" s="78" t="s">
        <v>55</v>
      </c>
      <c r="BZ3" s="78" t="s">
        <v>52</v>
      </c>
      <c r="CA3" s="78" t="s">
        <v>56</v>
      </c>
      <c r="CC3" s="78" t="s">
        <v>128</v>
      </c>
    </row>
    <row r="4" spans="1:81">
      <c r="A4" s="93">
        <v>1</v>
      </c>
      <c r="B4" s="7" t="s">
        <v>66</v>
      </c>
      <c r="C4" s="79" t="s">
        <v>93</v>
      </c>
      <c r="D4" s="1">
        <v>50.202294886250698</v>
      </c>
      <c r="E4" s="106">
        <v>52.94</v>
      </c>
      <c r="F4" s="93"/>
      <c r="G4" s="93"/>
      <c r="H4" s="3">
        <v>21.5</v>
      </c>
      <c r="I4" s="93">
        <v>20.3</v>
      </c>
      <c r="J4" s="93">
        <v>30.4</v>
      </c>
      <c r="K4" s="93"/>
      <c r="L4" s="93">
        <v>10.4</v>
      </c>
      <c r="M4" s="93">
        <v>15.3</v>
      </c>
      <c r="N4" s="93"/>
      <c r="O4" s="93">
        <f>E4*(Q4/100)</f>
        <v>0.26469999999999999</v>
      </c>
      <c r="P4" s="93">
        <f>(Q4*0.013)*10000</f>
        <v>65</v>
      </c>
      <c r="Q4" s="7">
        <v>0.5</v>
      </c>
      <c r="R4" s="6">
        <v>58.5</v>
      </c>
      <c r="S4" s="6">
        <f>(((R4/10000)/(E4))*100)*10000</f>
        <v>110.50245561012467</v>
      </c>
      <c r="T4" s="3">
        <v>0.67162698412698396</v>
      </c>
      <c r="U4" s="5">
        <v>183.85416666666666</v>
      </c>
      <c r="V4" s="5">
        <v>719.3043703220028</v>
      </c>
      <c r="W4" s="3">
        <v>4.5942460317460299</v>
      </c>
      <c r="X4" s="5">
        <v>313.87003968253998</v>
      </c>
      <c r="Y4" s="5">
        <v>156.927579365079</v>
      </c>
      <c r="Z4" s="3">
        <v>9.7271825396825395</v>
      </c>
      <c r="AA4" s="5">
        <v>130.35019841269801</v>
      </c>
      <c r="AB4" s="3">
        <v>31.363095238095202</v>
      </c>
      <c r="AC4" s="3">
        <v>19.253968253968299</v>
      </c>
      <c r="AD4" s="3">
        <v>10.389880952381001</v>
      </c>
      <c r="AE4" s="3">
        <v>1.20436507936508</v>
      </c>
      <c r="AF4" s="3">
        <v>19.807228915662645</v>
      </c>
      <c r="AG4" s="2">
        <v>16.099397590361441</v>
      </c>
      <c r="AH4" s="2">
        <v>23.498015873015898</v>
      </c>
      <c r="AI4" s="5">
        <v>208.71428571428601</v>
      </c>
      <c r="AJ4" s="3">
        <v>11.3035714285714</v>
      </c>
      <c r="AK4" s="5">
        <v>224.329365079365</v>
      </c>
      <c r="AL4" s="3">
        <v>23.181547619047599</v>
      </c>
      <c r="AM4" s="5">
        <v>103.240079365079</v>
      </c>
      <c r="AN4" s="3">
        <v>0.46031746031746001</v>
      </c>
      <c r="AO4" s="4">
        <v>1.6865079365079399E-2</v>
      </c>
      <c r="AP4" s="3">
        <v>3.7698412698412702</v>
      </c>
      <c r="AQ4" s="3">
        <v>1.39484126984127</v>
      </c>
      <c r="AR4" s="3">
        <v>3.0505952380952399</v>
      </c>
      <c r="AS4" s="5">
        <v>127.856150793651</v>
      </c>
      <c r="AT4" s="3">
        <v>32.417658730158699</v>
      </c>
      <c r="AU4" s="3">
        <v>58.718253968253997</v>
      </c>
      <c r="AV4" s="3">
        <v>6.1964285714285703</v>
      </c>
      <c r="AW4" s="3">
        <v>19.734126984126998</v>
      </c>
      <c r="AX4" s="3">
        <v>2.2053571428571401</v>
      </c>
      <c r="AY4" s="3">
        <v>0.41071428571428598</v>
      </c>
      <c r="AZ4" s="3">
        <v>2.9484126984126999</v>
      </c>
      <c r="BA4" s="3">
        <v>0.33531746031746001</v>
      </c>
      <c r="BB4" s="3">
        <v>2.0248015873015901</v>
      </c>
      <c r="BC4" s="3">
        <v>0.45138888888888901</v>
      </c>
      <c r="BD4" s="3">
        <v>1.56646825396825</v>
      </c>
      <c r="BE4" s="3">
        <v>0.240079365079365</v>
      </c>
      <c r="BF4" s="3">
        <v>1.88789682539683</v>
      </c>
      <c r="BG4" s="3">
        <v>0.29067460317460297</v>
      </c>
      <c r="BH4" s="3">
        <v>5.7638888888888902</v>
      </c>
      <c r="BI4" s="3">
        <v>1.93154761904762</v>
      </c>
      <c r="BJ4" s="4">
        <v>0.44</v>
      </c>
      <c r="BK4" s="5">
        <v>358.91123370110336</v>
      </c>
      <c r="BL4" s="3">
        <v>0.86607142857142805</v>
      </c>
      <c r="BM4" s="2">
        <v>54.2152777777778</v>
      </c>
      <c r="BN4" s="3">
        <v>0.39484126984126999</v>
      </c>
      <c r="BO4" s="2">
        <v>17.2152777777778</v>
      </c>
      <c r="BP4" s="2">
        <v>81.903769841269806</v>
      </c>
      <c r="BQ4" s="5">
        <v>140.73115079365081</v>
      </c>
      <c r="BR4" s="1">
        <v>22.737632154937927</v>
      </c>
      <c r="BS4" s="1">
        <v>1.005913643297736</v>
      </c>
      <c r="BT4" s="1">
        <v>11.065050076275094</v>
      </c>
      <c r="BU4" s="1">
        <v>4.1730476885321917</v>
      </c>
      <c r="BV4" s="1">
        <v>0.61749154341049139</v>
      </c>
      <c r="BW4" s="1">
        <v>5.1391231677389282</v>
      </c>
      <c r="BX4" s="1">
        <v>1.4441334482987298E-2</v>
      </c>
      <c r="BY4" s="1">
        <v>4.4021171320554379E-2</v>
      </c>
      <c r="BZ4" s="1">
        <v>0.54777475625124239</v>
      </c>
      <c r="CA4" s="1">
        <v>2.2408967301187185E-2</v>
      </c>
      <c r="CB4" s="1">
        <f t="shared" ref="CB4:CB11" si="0">SUM(BR4:CA4)</f>
        <v>45.366904503548348</v>
      </c>
      <c r="CC4" s="1">
        <v>45.366904503548298</v>
      </c>
    </row>
    <row r="5" spans="1:81">
      <c r="A5" s="93">
        <v>2</v>
      </c>
      <c r="B5" s="7" t="s">
        <v>67</v>
      </c>
      <c r="C5" s="79" t="s">
        <v>94</v>
      </c>
      <c r="D5" s="1">
        <v>83.419015422776013</v>
      </c>
      <c r="E5" s="106">
        <v>16.420000000000002</v>
      </c>
      <c r="F5" s="93"/>
      <c r="G5" s="93"/>
      <c r="H5" s="3">
        <v>2.8</v>
      </c>
      <c r="I5" s="93">
        <v>38.5</v>
      </c>
      <c r="J5" s="93">
        <v>13</v>
      </c>
      <c r="K5" s="93">
        <v>4.2</v>
      </c>
      <c r="L5" s="93">
        <v>1.2</v>
      </c>
      <c r="M5" s="93">
        <v>37</v>
      </c>
      <c r="N5" s="93"/>
      <c r="O5" s="93">
        <f t="shared" ref="O5:O29" si="1">E5*(Q5/100)</f>
        <v>0.55828000000000011</v>
      </c>
      <c r="P5" s="93">
        <f t="shared" ref="P5:P29" si="2">(Q5*0.013)*10000</f>
        <v>441.99999999999994</v>
      </c>
      <c r="Q5" s="7">
        <v>3.4</v>
      </c>
      <c r="R5" s="6">
        <v>27.947686116700208</v>
      </c>
      <c r="S5" s="6">
        <f t="shared" ref="S5:S11" si="3">(((R5/10000)/(E5))*100)*10000</f>
        <v>170.20515296406947</v>
      </c>
      <c r="T5" s="3">
        <v>0.30684104627766606</v>
      </c>
      <c r="U5" s="5">
        <v>15.260784313725491</v>
      </c>
      <c r="V5" s="5">
        <v>128.69223351654105</v>
      </c>
      <c r="W5" s="3">
        <v>1.7022132796780687</v>
      </c>
      <c r="X5" s="5">
        <v>209.84305835010068</v>
      </c>
      <c r="Y5" s="3">
        <v>52.658953722334012</v>
      </c>
      <c r="Z5" s="3">
        <v>1.5855130784708253</v>
      </c>
      <c r="AA5" s="5">
        <v>43.063380281690151</v>
      </c>
      <c r="AB5" s="3">
        <v>2.6458752515090556</v>
      </c>
      <c r="AC5" s="3">
        <v>6.0130784708249516</v>
      </c>
      <c r="AD5" s="3">
        <v>6.0442655935613692</v>
      </c>
      <c r="AE5" s="3">
        <v>0.76559356136820933</v>
      </c>
      <c r="AF5" s="3">
        <v>24.635458167330682</v>
      </c>
      <c r="AG5" s="3">
        <v>1.6992031872509967</v>
      </c>
      <c r="AH5" s="3">
        <v>3.3832997987927573</v>
      </c>
      <c r="AI5" s="5">
        <v>156.35814889336018</v>
      </c>
      <c r="AJ5" s="3">
        <v>7.2847082494969824</v>
      </c>
      <c r="AK5" s="2">
        <v>26.228370221327978</v>
      </c>
      <c r="AL5" s="3">
        <v>4.4688128772635833</v>
      </c>
      <c r="AM5" s="2">
        <v>39.408450704225359</v>
      </c>
      <c r="AN5" s="3">
        <v>0.15895372233400407</v>
      </c>
      <c r="AO5" s="4">
        <v>3.1187122736418518E-2</v>
      </c>
      <c r="AP5" s="3">
        <v>0.75855130784708269</v>
      </c>
      <c r="AQ5" s="3">
        <v>0.11468812877263586</v>
      </c>
      <c r="AR5" s="3">
        <v>0.25955734406438641</v>
      </c>
      <c r="AS5" s="2">
        <v>22.871227364185117</v>
      </c>
      <c r="AT5" s="3">
        <v>4.7937625754527167</v>
      </c>
      <c r="AU5" s="3">
        <v>11.978873239436624</v>
      </c>
      <c r="AV5" s="3">
        <v>1.4064386317907447</v>
      </c>
      <c r="AW5" s="3">
        <v>5.6690140845070438</v>
      </c>
      <c r="AX5" s="3">
        <v>1.0965794768611674</v>
      </c>
      <c r="AY5" s="3">
        <v>0.23340040241448698</v>
      </c>
      <c r="AZ5" s="3">
        <v>1.3712273641851112</v>
      </c>
      <c r="BA5" s="3">
        <v>0.21730382293762582</v>
      </c>
      <c r="BB5" s="3">
        <v>1.4607645875251511</v>
      </c>
      <c r="BC5" s="3">
        <v>0.27766599597585523</v>
      </c>
      <c r="BD5" s="3">
        <v>0.84205231388330004</v>
      </c>
      <c r="BE5" s="3">
        <v>0.11569416498993966</v>
      </c>
      <c r="BF5" s="3">
        <v>0.79476861167002033</v>
      </c>
      <c r="BG5" s="3">
        <v>0.10865191146881291</v>
      </c>
      <c r="BH5" s="3">
        <v>0.76358148893360189</v>
      </c>
      <c r="BI5" s="3">
        <v>0.15593561368209258</v>
      </c>
      <c r="BJ5" s="1">
        <v>0.13500000000000001</v>
      </c>
      <c r="BK5" s="2">
        <v>182.70789220404234</v>
      </c>
      <c r="BL5" s="3">
        <v>0.2665995975855131</v>
      </c>
      <c r="BM5" s="3">
        <v>4.347082494969821</v>
      </c>
      <c r="BN5" s="3">
        <v>9.255533199195172E-2</v>
      </c>
      <c r="BO5" s="3">
        <v>1.966800804828974</v>
      </c>
      <c r="BP5" s="3">
        <v>74.078470824949719</v>
      </c>
      <c r="BQ5" s="2">
        <v>37.650905432595572</v>
      </c>
      <c r="BR5" s="1">
        <v>3.9993334800264257</v>
      </c>
      <c r="BS5" s="1">
        <v>6.847946630393506E-2</v>
      </c>
      <c r="BT5" s="1">
        <v>2.9514152547458696</v>
      </c>
      <c r="BU5" s="1">
        <v>0.33327779000220209</v>
      </c>
      <c r="BV5" s="1">
        <v>0.32664539617131255</v>
      </c>
      <c r="BW5" s="1">
        <v>5.4037428737172979</v>
      </c>
      <c r="BX5" s="1">
        <v>1.4707333319997677E-2</v>
      </c>
      <c r="BY5" s="1">
        <v>8.9868936408553993E-3</v>
      </c>
      <c r="BZ5" s="1">
        <v>8.3402352423436646E-2</v>
      </c>
      <c r="CA5" s="1">
        <v>5.2561721109800038E-3</v>
      </c>
      <c r="CB5" s="1">
        <f t="shared" si="0"/>
        <v>13.195247012462314</v>
      </c>
      <c r="CC5" s="1">
        <v>13.195247012462312</v>
      </c>
    </row>
    <row r="6" spans="1:81">
      <c r="A6" s="93">
        <v>3</v>
      </c>
      <c r="B6" s="7" t="s">
        <v>68</v>
      </c>
      <c r="C6" s="79" t="s">
        <v>68</v>
      </c>
      <c r="D6" s="1">
        <v>77.586000239721926</v>
      </c>
      <c r="E6" s="106">
        <v>25.78</v>
      </c>
      <c r="F6" s="93"/>
      <c r="G6" s="93"/>
      <c r="H6" s="3">
        <v>0.7</v>
      </c>
      <c r="I6" s="93">
        <v>72.7</v>
      </c>
      <c r="J6" s="93">
        <v>12.8</v>
      </c>
      <c r="K6" s="93">
        <v>7.3</v>
      </c>
      <c r="L6" s="93"/>
      <c r="M6" s="93">
        <v>1.2</v>
      </c>
      <c r="N6" s="93"/>
      <c r="O6" s="93">
        <f t="shared" si="1"/>
        <v>0.97964000000000007</v>
      </c>
      <c r="P6" s="93">
        <f t="shared" si="2"/>
        <v>493.99999999999994</v>
      </c>
      <c r="Q6" s="7">
        <v>3.8</v>
      </c>
      <c r="R6" s="6">
        <v>134.08730158730157</v>
      </c>
      <c r="S6" s="6">
        <f t="shared" si="3"/>
        <v>520.12141810435048</v>
      </c>
      <c r="T6" s="3">
        <v>0.79861111111111105</v>
      </c>
      <c r="U6" s="5">
        <v>115.32128514056228</v>
      </c>
      <c r="V6" s="5">
        <v>290.16077196307378</v>
      </c>
      <c r="W6" s="3">
        <v>2.8531746031746024</v>
      </c>
      <c r="X6" s="2">
        <v>46.988095238095241</v>
      </c>
      <c r="Y6" s="3">
        <v>26.3125</v>
      </c>
      <c r="Z6" s="3">
        <v>0.81746031746031733</v>
      </c>
      <c r="AA6" s="3">
        <v>9.5466269841269824</v>
      </c>
      <c r="AB6" s="3">
        <v>8.7460317460317434</v>
      </c>
      <c r="AC6" s="3">
        <v>0.58035714285714279</v>
      </c>
      <c r="AD6" s="3">
        <v>8.6091269841269842</v>
      </c>
      <c r="AE6" s="3">
        <v>0.8105158730158728</v>
      </c>
      <c r="AF6" s="3">
        <v>0.55911823647294556</v>
      </c>
      <c r="AG6" s="3">
        <v>0.68336673346693333</v>
      </c>
      <c r="AH6" s="3">
        <v>6.0029761904761898</v>
      </c>
      <c r="AI6" s="5">
        <v>33.928571428571423</v>
      </c>
      <c r="AJ6" s="3">
        <v>6.7946428571428559</v>
      </c>
      <c r="AK6" s="2">
        <v>99.653769841269835</v>
      </c>
      <c r="AL6" s="3">
        <v>7.3928571428571423</v>
      </c>
      <c r="AM6" s="2">
        <v>13.150793650793648</v>
      </c>
      <c r="AN6" s="3">
        <v>0.13690476190476189</v>
      </c>
      <c r="AO6" s="4">
        <v>4.96031746031746E-3</v>
      </c>
      <c r="AP6" s="3">
        <v>0.89682539682539664</v>
      </c>
      <c r="AQ6" s="3">
        <v>2.7777777777777776E-2</v>
      </c>
      <c r="AR6" s="3">
        <v>0.61904761904761896</v>
      </c>
      <c r="AS6" s="2">
        <v>26.958333333333332</v>
      </c>
      <c r="AT6" s="3">
        <v>21.538690476190478</v>
      </c>
      <c r="AU6" s="3">
        <v>64.830357142857125</v>
      </c>
      <c r="AV6" s="3">
        <v>4.9603174603174596</v>
      </c>
      <c r="AW6" s="3">
        <v>17.760912698412699</v>
      </c>
      <c r="AX6" s="3">
        <v>3.1190476190476191</v>
      </c>
      <c r="AY6" s="3">
        <v>0.48611111111111105</v>
      </c>
      <c r="AZ6" s="3">
        <v>3.2807539682539679</v>
      </c>
      <c r="BA6" s="3">
        <v>0.33928571428571419</v>
      </c>
      <c r="BB6" s="3">
        <v>1.6388888888888886</v>
      </c>
      <c r="BC6" s="3">
        <v>0.29960317460317454</v>
      </c>
      <c r="BD6" s="3">
        <v>0.89781746031746024</v>
      </c>
      <c r="BE6" s="3">
        <v>0.13194444444444445</v>
      </c>
      <c r="BF6" s="3">
        <v>0.9980158730158728</v>
      </c>
      <c r="BG6" s="3">
        <v>0.12698412698412698</v>
      </c>
      <c r="BH6" s="3">
        <v>2.7906746031746024</v>
      </c>
      <c r="BI6" s="3">
        <v>0.4414682539682539</v>
      </c>
      <c r="BJ6" s="1">
        <v>4.0000000000000001E-3</v>
      </c>
      <c r="BK6" s="3">
        <v>34.754759568204122</v>
      </c>
      <c r="BL6" s="3">
        <v>8.0357142857142849E-2</v>
      </c>
      <c r="BM6" s="3">
        <v>2.7628968253968247</v>
      </c>
      <c r="BN6" s="3">
        <v>0.30952380952380948</v>
      </c>
      <c r="BO6" s="3">
        <v>6.3085317460317452</v>
      </c>
      <c r="BP6" s="3">
        <v>8.9067460317460299</v>
      </c>
      <c r="BQ6" s="5">
        <v>127.20337301587297</v>
      </c>
      <c r="BR6" s="1">
        <v>12.058731871029604</v>
      </c>
      <c r="BS6" s="1">
        <v>0.2532781972911422</v>
      </c>
      <c r="BT6" s="1">
        <v>9.1292221023612594</v>
      </c>
      <c r="BU6" s="1">
        <v>0.12193215869591273</v>
      </c>
      <c r="BV6" s="1">
        <v>9.9069878940429082E-2</v>
      </c>
      <c r="BW6" s="1">
        <v>0.24879539733908665</v>
      </c>
      <c r="BX6" s="1">
        <v>8.5173199089056686E-4</v>
      </c>
      <c r="BY6" s="1">
        <v>1.4524271844660191E-2</v>
      </c>
      <c r="BZ6" s="1">
        <v>0.19298453793599421</v>
      </c>
      <c r="CA6" s="1">
        <v>1.5241519836989091E-2</v>
      </c>
      <c r="CB6" s="1">
        <f t="shared" si="0"/>
        <v>22.134631667265975</v>
      </c>
      <c r="CC6" s="1">
        <v>22.134631667265971</v>
      </c>
    </row>
    <row r="7" spans="1:81" s="93" customFormat="1">
      <c r="A7" s="93">
        <v>4</v>
      </c>
      <c r="B7" s="7" t="s">
        <v>69</v>
      </c>
      <c r="C7" s="95" t="s">
        <v>69</v>
      </c>
      <c r="D7" s="93">
        <v>72.585576404292254</v>
      </c>
      <c r="E7" s="106">
        <v>32.020000000000003</v>
      </c>
      <c r="F7" s="93">
        <v>4</v>
      </c>
      <c r="G7" s="93" t="s">
        <v>137</v>
      </c>
      <c r="H7" s="94"/>
      <c r="I7" s="93">
        <v>75.2</v>
      </c>
      <c r="J7" s="93">
        <v>15.6</v>
      </c>
      <c r="K7" s="93">
        <v>2.2000000000000002</v>
      </c>
      <c r="L7" s="93">
        <v>0.2</v>
      </c>
      <c r="O7" s="93">
        <f t="shared" si="1"/>
        <v>2.1453400000000005</v>
      </c>
      <c r="P7" s="93">
        <f t="shared" si="2"/>
        <v>871</v>
      </c>
      <c r="Q7" s="7">
        <v>6.7</v>
      </c>
      <c r="R7" s="96">
        <v>169</v>
      </c>
      <c r="S7" s="6">
        <f t="shared" si="3"/>
        <v>527.79512804497188</v>
      </c>
      <c r="T7" s="94">
        <v>0.88562753036437236</v>
      </c>
      <c r="U7" s="97">
        <v>93.348088531187159</v>
      </c>
      <c r="V7" s="97">
        <v>312.34257378217228</v>
      </c>
      <c r="W7" s="94">
        <v>2.3279352226720644</v>
      </c>
      <c r="X7" s="98">
        <v>124.23481781376516</v>
      </c>
      <c r="Y7" s="94">
        <v>41.703441295546547</v>
      </c>
      <c r="Z7" s="94">
        <v>2.2935222672064772</v>
      </c>
      <c r="AA7" s="94">
        <v>10.984817813765181</v>
      </c>
      <c r="AB7" s="94">
        <v>10.870445344129552</v>
      </c>
      <c r="AC7" s="94">
        <v>0.95445344129554699</v>
      </c>
      <c r="AD7" s="94">
        <v>6.2267206477732788</v>
      </c>
      <c r="AE7" s="94">
        <v>0.67307692307692291</v>
      </c>
      <c r="AF7" s="94">
        <v>0.91199999999999948</v>
      </c>
      <c r="AG7" s="94">
        <v>1.6219999999999992</v>
      </c>
      <c r="AH7" s="94">
        <v>5.9200404858299587</v>
      </c>
      <c r="AI7" s="97">
        <v>28.522267206477729</v>
      </c>
      <c r="AJ7" s="94">
        <v>6.7257085020242906</v>
      </c>
      <c r="AK7" s="98">
        <v>152.05566801619429</v>
      </c>
      <c r="AL7" s="94">
        <v>7.6578947368421044</v>
      </c>
      <c r="AM7" s="98">
        <v>10.746963562753034</v>
      </c>
      <c r="AN7" s="94">
        <v>0.17611336032388661</v>
      </c>
      <c r="AO7" s="99">
        <v>5.0607287449392704E-3</v>
      </c>
      <c r="AP7" s="94">
        <v>0.97165991902833992</v>
      </c>
      <c r="AQ7" s="94">
        <v>6.2753036437246959E-2</v>
      </c>
      <c r="AR7" s="94">
        <v>0.56275303643724683</v>
      </c>
      <c r="AS7" s="98">
        <v>27.605263157894736</v>
      </c>
      <c r="AT7" s="94">
        <v>28.573886639676115</v>
      </c>
      <c r="AU7" s="94">
        <v>64.72570850202429</v>
      </c>
      <c r="AV7" s="94">
        <v>5.4716599190283395</v>
      </c>
      <c r="AW7" s="94">
        <v>18.268218623481783</v>
      </c>
      <c r="AX7" s="94">
        <v>2.8259109311740893</v>
      </c>
      <c r="AY7" s="94">
        <v>0.40890688259109303</v>
      </c>
      <c r="AZ7" s="94">
        <v>3.1143724696356272</v>
      </c>
      <c r="BA7" s="94">
        <v>0.31578947368421051</v>
      </c>
      <c r="BB7" s="94">
        <v>1.6093117408906881</v>
      </c>
      <c r="BC7" s="94">
        <v>0.30566801619433193</v>
      </c>
      <c r="BD7" s="94">
        <v>0.9483805668016192</v>
      </c>
      <c r="BE7" s="94">
        <v>0.13259109311740891</v>
      </c>
      <c r="BF7" s="94">
        <v>0.91497975708502022</v>
      </c>
      <c r="BG7" s="94">
        <v>0.12955465587044535</v>
      </c>
      <c r="BH7" s="94">
        <v>4.1771255060728745</v>
      </c>
      <c r="BI7" s="94">
        <v>0.52935222672064774</v>
      </c>
      <c r="BJ7" s="93">
        <v>3.0000000000000001E-3</v>
      </c>
      <c r="BK7" s="94">
        <v>51.229783037475343</v>
      </c>
      <c r="BL7" s="94">
        <v>8.4008097165991877E-2</v>
      </c>
      <c r="BM7" s="94">
        <v>4.7641700404858289</v>
      </c>
      <c r="BN7" s="94">
        <v>0.45141700404858298</v>
      </c>
      <c r="BO7" s="94">
        <v>8.086032388663968</v>
      </c>
      <c r="BP7" s="94">
        <v>6.6781376518218609</v>
      </c>
      <c r="BQ7" s="97">
        <v>134.47064777327938</v>
      </c>
      <c r="BR7" s="93">
        <v>14.891514897188447</v>
      </c>
      <c r="BS7" s="93">
        <v>0.29333433247407287</v>
      </c>
      <c r="BT7" s="93">
        <v>11.5003506983994</v>
      </c>
      <c r="BU7" s="93">
        <v>0.26591990887836514</v>
      </c>
      <c r="BV7" s="93">
        <v>9.4305617169234635E-2</v>
      </c>
      <c r="BW7" s="93">
        <v>6.0585876146514117E-2</v>
      </c>
      <c r="BX7" s="93">
        <v>0</v>
      </c>
      <c r="BY7" s="93">
        <v>8.8548588214136022E-3</v>
      </c>
      <c r="BZ7" s="93">
        <v>0.18422492656315603</v>
      </c>
      <c r="CA7" s="93">
        <v>1.6393825310233232E-2</v>
      </c>
      <c r="CB7" s="93">
        <f t="shared" si="0"/>
        <v>27.315484940950839</v>
      </c>
      <c r="CC7" s="93">
        <v>27.315484940950835</v>
      </c>
    </row>
    <row r="8" spans="1:81" s="93" customFormat="1">
      <c r="A8" s="93">
        <v>5</v>
      </c>
      <c r="B8" s="7" t="s">
        <v>70</v>
      </c>
      <c r="C8" s="95" t="s">
        <v>70</v>
      </c>
      <c r="D8" s="93">
        <v>93.308118708851225</v>
      </c>
      <c r="E8" s="106">
        <v>7.74</v>
      </c>
      <c r="F8" s="93">
        <v>6</v>
      </c>
      <c r="G8" s="93" t="s">
        <v>137</v>
      </c>
      <c r="H8" s="94"/>
      <c r="I8" s="93">
        <v>28.3</v>
      </c>
      <c r="J8" s="93">
        <v>50.4</v>
      </c>
      <c r="K8" s="93">
        <v>4.5999999999999996</v>
      </c>
      <c r="L8" s="93">
        <v>0.1</v>
      </c>
      <c r="M8" s="93">
        <v>4.0999999999999996</v>
      </c>
      <c r="O8" s="93">
        <f t="shared" si="1"/>
        <v>0.65016000000000007</v>
      </c>
      <c r="P8" s="93">
        <f t="shared" si="2"/>
        <v>1092</v>
      </c>
      <c r="Q8" s="7">
        <v>8.4</v>
      </c>
      <c r="R8" s="96">
        <v>77.903225806451616</v>
      </c>
      <c r="S8" s="6">
        <f t="shared" si="3"/>
        <v>1006.5016254063516</v>
      </c>
      <c r="T8" s="94">
        <v>0.78326612903225823</v>
      </c>
      <c r="U8" s="97">
        <v>42.236686390532533</v>
      </c>
      <c r="V8" s="97">
        <v>66.637358457716644</v>
      </c>
      <c r="W8" s="94">
        <v>3.9415322580645165</v>
      </c>
      <c r="X8" s="98">
        <v>22.100806451612907</v>
      </c>
      <c r="Y8" s="94">
        <v>6.4667338709677438</v>
      </c>
      <c r="Z8" s="94">
        <v>1.4475806451612905</v>
      </c>
      <c r="AA8" s="94">
        <v>6.1018145161290329</v>
      </c>
      <c r="AB8" s="94">
        <v>5.300403225806452</v>
      </c>
      <c r="AC8" s="94">
        <v>0.31149193548387116</v>
      </c>
      <c r="AD8" s="94">
        <v>6.0584677419354849</v>
      </c>
      <c r="AE8" s="94">
        <v>1.1985887096774195</v>
      </c>
      <c r="AF8" s="94">
        <v>0.38755020080321279</v>
      </c>
      <c r="AG8" s="94">
        <v>0.6124497991967871</v>
      </c>
      <c r="AH8" s="94">
        <v>1.2872983870967745</v>
      </c>
      <c r="AI8" s="97">
        <v>57.641129032258071</v>
      </c>
      <c r="AJ8" s="94">
        <v>14.876008064516132</v>
      </c>
      <c r="AK8" s="98">
        <v>15.31350806451613</v>
      </c>
      <c r="AL8" s="94">
        <v>0.40524193548387105</v>
      </c>
      <c r="AM8" s="94">
        <v>9.8084677419354858</v>
      </c>
      <c r="AN8" s="94">
        <v>4.6370967741935484E-2</v>
      </c>
      <c r="AO8" s="99">
        <v>1.1088709677419355E-2</v>
      </c>
      <c r="AP8" s="94">
        <v>0.15927419354838712</v>
      </c>
      <c r="AQ8" s="94">
        <v>2.2177419354838714E-2</v>
      </c>
      <c r="AR8" s="94">
        <v>0.10483870967741937</v>
      </c>
      <c r="AS8" s="94">
        <v>7.2338709677419377</v>
      </c>
      <c r="AT8" s="94">
        <v>4.154233870967742</v>
      </c>
      <c r="AU8" s="94">
        <v>10.498991935483872</v>
      </c>
      <c r="AV8" s="94">
        <v>1.2600806451612905</v>
      </c>
      <c r="AW8" s="94">
        <v>5.5856854838709671</v>
      </c>
      <c r="AX8" s="94">
        <v>1.586693548387097</v>
      </c>
      <c r="AY8" s="94">
        <v>0.34677419354838712</v>
      </c>
      <c r="AZ8" s="94">
        <v>2.0836693548387095</v>
      </c>
      <c r="BA8" s="94">
        <v>0.40927419354838707</v>
      </c>
      <c r="BB8" s="94">
        <v>2.8447580645161294</v>
      </c>
      <c r="BC8" s="94">
        <v>0.57862903225806461</v>
      </c>
      <c r="BD8" s="94">
        <v>1.77116935483871</v>
      </c>
      <c r="BE8" s="94">
        <v>0.24495967741935487</v>
      </c>
      <c r="BF8" s="94">
        <v>1.6229838709677422</v>
      </c>
      <c r="BG8" s="94">
        <v>0.21975806451612906</v>
      </c>
      <c r="BH8" s="94">
        <v>0.47076612903225817</v>
      </c>
      <c r="BI8" s="94">
        <v>2.9233870967741941E-2</v>
      </c>
      <c r="BJ8" s="93">
        <v>5.0000000000000001E-3</v>
      </c>
      <c r="BK8" s="94">
        <v>20.390338645418328</v>
      </c>
      <c r="BL8" s="94">
        <v>4.1330645161290321E-2</v>
      </c>
      <c r="BM8" s="94">
        <v>1.841733870967742</v>
      </c>
      <c r="BN8" s="94">
        <v>2.2177419354838711E-2</v>
      </c>
      <c r="BO8" s="94">
        <v>1.0796370967741935</v>
      </c>
      <c r="BP8" s="94">
        <v>0.78024193548387111</v>
      </c>
      <c r="BQ8" s="98">
        <v>48.083669354838705</v>
      </c>
      <c r="BR8" s="93">
        <v>3.2542618718856495</v>
      </c>
      <c r="BS8" s="93">
        <v>1.9138780492685494E-2</v>
      </c>
      <c r="BT8" s="93">
        <v>2.5777126733505082</v>
      </c>
      <c r="BU8" s="93">
        <v>0.18536511176482107</v>
      </c>
      <c r="BV8" s="93">
        <v>3.8411398611193963E-2</v>
      </c>
      <c r="BW8" s="93">
        <v>0.28641251926116756</v>
      </c>
      <c r="BX8" s="93">
        <v>1.3450681395209038E-3</v>
      </c>
      <c r="BY8" s="93">
        <v>1.7867323047367231E-3</v>
      </c>
      <c r="BZ8" s="93">
        <v>8.9671209301393592E-2</v>
      </c>
      <c r="CA8" s="93">
        <v>1.6328190350403014E-3</v>
      </c>
      <c r="CB8" s="93">
        <f t="shared" si="0"/>
        <v>6.4557381841467176</v>
      </c>
      <c r="CC8" s="93">
        <v>6.4557381841467176</v>
      </c>
    </row>
    <row r="9" spans="1:81" s="93" customFormat="1">
      <c r="A9" s="93">
        <v>6</v>
      </c>
      <c r="B9" s="7" t="s">
        <v>71</v>
      </c>
      <c r="C9" s="95" t="s">
        <v>71</v>
      </c>
      <c r="D9" s="93">
        <v>93.142194497760784</v>
      </c>
      <c r="E9" s="106">
        <v>5.56</v>
      </c>
      <c r="F9" s="93">
        <v>7</v>
      </c>
      <c r="G9" s="93" t="s">
        <v>137</v>
      </c>
      <c r="H9" s="94"/>
      <c r="I9" s="93">
        <v>34.1</v>
      </c>
      <c r="J9" s="93">
        <v>47.3</v>
      </c>
      <c r="K9" s="93">
        <v>8.5</v>
      </c>
      <c r="M9" s="93">
        <v>3.1</v>
      </c>
      <c r="O9" s="93">
        <f t="shared" si="1"/>
        <v>0.27244000000000002</v>
      </c>
      <c r="P9" s="93">
        <f t="shared" si="2"/>
        <v>637.00000000000011</v>
      </c>
      <c r="Q9" s="7">
        <v>4.9000000000000004</v>
      </c>
      <c r="R9" s="96">
        <v>39.320000000000022</v>
      </c>
      <c r="S9" s="6">
        <f t="shared" si="3"/>
        <v>707.19424460431696</v>
      </c>
      <c r="T9" s="94">
        <v>0.63900000000000035</v>
      </c>
      <c r="U9" s="97">
        <v>55.616766467065879</v>
      </c>
      <c r="V9" s="97">
        <v>53.605525124897262</v>
      </c>
      <c r="W9" s="94">
        <v>2.3340000000000014</v>
      </c>
      <c r="X9" s="98">
        <v>15.062000000000008</v>
      </c>
      <c r="Y9" s="94">
        <v>10.549000000000007</v>
      </c>
      <c r="Z9" s="94">
        <v>1.2140000000000006</v>
      </c>
      <c r="AA9" s="94">
        <v>7.5750000000000046</v>
      </c>
      <c r="AB9" s="94">
        <v>3.0320000000000018</v>
      </c>
      <c r="AC9" s="94">
        <v>0.38500000000000001</v>
      </c>
      <c r="AD9" s="94">
        <v>4.9220000000000024</v>
      </c>
      <c r="AE9" s="94">
        <v>0.61700000000000033</v>
      </c>
      <c r="AF9" s="94">
        <v>0.31863727454909802</v>
      </c>
      <c r="AG9" s="94">
        <v>0.57314629258517003</v>
      </c>
      <c r="AH9" s="94">
        <v>1.8130000000000008</v>
      </c>
      <c r="AI9" s="97">
        <v>59.520000000000032</v>
      </c>
      <c r="AJ9" s="94">
        <v>11.697000000000006</v>
      </c>
      <c r="AK9" s="98">
        <v>30.291000000000015</v>
      </c>
      <c r="AL9" s="94">
        <v>0.93200000000000061</v>
      </c>
      <c r="AM9" s="94">
        <v>8.0520000000000032</v>
      </c>
      <c r="AN9" s="94">
        <v>4.8000000000000029E-2</v>
      </c>
      <c r="AO9" s="99">
        <v>7.0000000000000045E-3</v>
      </c>
      <c r="AP9" s="94">
        <v>0.21800000000000014</v>
      </c>
      <c r="AQ9" s="94" t="s">
        <v>65</v>
      </c>
      <c r="AR9" s="94">
        <v>2.6220000000000012</v>
      </c>
      <c r="AS9" s="98">
        <v>10.368000000000006</v>
      </c>
      <c r="AT9" s="94">
        <v>1.7610000000000012</v>
      </c>
      <c r="AU9" s="94">
        <v>5.1990000000000025</v>
      </c>
      <c r="AV9" s="94">
        <v>0.67000000000000037</v>
      </c>
      <c r="AW9" s="94">
        <v>3.3710000000000022</v>
      </c>
      <c r="AX9" s="94">
        <v>1.0340000000000007</v>
      </c>
      <c r="AY9" s="94">
        <v>0.24200000000000013</v>
      </c>
      <c r="AZ9" s="94">
        <v>1.517000000000001</v>
      </c>
      <c r="BA9" s="94">
        <v>0.31400000000000017</v>
      </c>
      <c r="BB9" s="94">
        <v>2.2060000000000017</v>
      </c>
      <c r="BC9" s="94">
        <v>0.44600000000000029</v>
      </c>
      <c r="BD9" s="94">
        <v>1.3930000000000009</v>
      </c>
      <c r="BE9" s="94">
        <v>0.19100000000000011</v>
      </c>
      <c r="BF9" s="94">
        <v>1.2520000000000007</v>
      </c>
      <c r="BG9" s="94">
        <v>0.17600000000000007</v>
      </c>
      <c r="BH9" s="94">
        <v>0.85900000000000054</v>
      </c>
      <c r="BI9" s="94">
        <v>5.5000000000000042E-2</v>
      </c>
      <c r="BJ9" s="93">
        <v>2E-3</v>
      </c>
      <c r="BK9" s="94">
        <v>58.798649951783986</v>
      </c>
      <c r="BL9" s="94">
        <v>6.1000000000000033E-2</v>
      </c>
      <c r="BM9" s="94">
        <v>1.2450000000000008</v>
      </c>
      <c r="BN9" s="94">
        <v>0.11200000000000007</v>
      </c>
      <c r="BO9" s="94">
        <v>2.237000000000001</v>
      </c>
      <c r="BP9" s="94">
        <v>1.0860000000000007</v>
      </c>
      <c r="BQ9" s="98">
        <v>31.469000000000019</v>
      </c>
      <c r="BR9" s="93">
        <v>3.5365702975047641</v>
      </c>
      <c r="BS9" s="93">
        <v>3.8815179142673961E-2</v>
      </c>
      <c r="BT9" s="93">
        <v>2.6752299264235182</v>
      </c>
      <c r="BU9" s="93">
        <v>0.14058501279590394</v>
      </c>
      <c r="BV9" s="93">
        <v>3.7032149712091768E-2</v>
      </c>
      <c r="BW9" s="93">
        <v>0.17075935700575648</v>
      </c>
      <c r="BX9" s="93">
        <v>3.8403710812539611E-4</v>
      </c>
      <c r="BY9" s="93">
        <v>2.6265395073576197E-3</v>
      </c>
      <c r="BZ9" s="93">
        <v>0.12138315738963414</v>
      </c>
      <c r="CA9" s="93">
        <v>7.4064299424183536E-4</v>
      </c>
      <c r="CB9" s="93">
        <f t="shared" si="0"/>
        <v>6.7241262995840669</v>
      </c>
      <c r="CC9" s="93">
        <v>6.7241262995840669</v>
      </c>
    </row>
    <row r="10" spans="1:81" s="93" customFormat="1">
      <c r="A10" s="93">
        <v>7</v>
      </c>
      <c r="B10" s="7" t="s">
        <v>72</v>
      </c>
      <c r="C10" s="95" t="s">
        <v>72</v>
      </c>
      <c r="D10" s="93">
        <v>92.690637693338843</v>
      </c>
      <c r="E10" s="106">
        <v>9.66</v>
      </c>
      <c r="F10" s="93">
        <v>9</v>
      </c>
      <c r="G10" s="93" t="s">
        <v>137</v>
      </c>
      <c r="H10" s="94">
        <v>7</v>
      </c>
      <c r="I10" s="93">
        <v>24.6</v>
      </c>
      <c r="J10" s="93">
        <v>22</v>
      </c>
      <c r="K10" s="93">
        <v>3.8</v>
      </c>
      <c r="L10" s="93">
        <v>22.9</v>
      </c>
      <c r="M10" s="93">
        <v>8.1</v>
      </c>
      <c r="N10" s="93">
        <v>0.6</v>
      </c>
      <c r="O10" s="93">
        <f t="shared" si="1"/>
        <v>0.35742000000000007</v>
      </c>
      <c r="P10" s="93">
        <f t="shared" si="2"/>
        <v>480.99999999999994</v>
      </c>
      <c r="Q10" s="7">
        <v>3.7</v>
      </c>
      <c r="R10" s="96">
        <v>25.423387096774196</v>
      </c>
      <c r="S10" s="6">
        <f t="shared" si="3"/>
        <v>263.18206104321109</v>
      </c>
      <c r="T10" s="94">
        <v>0.53434343434343401</v>
      </c>
      <c r="U10" s="97">
        <v>62.052104208416829</v>
      </c>
      <c r="V10" s="97">
        <v>60.037152809131854</v>
      </c>
      <c r="W10" s="94">
        <v>2.6252525252525301</v>
      </c>
      <c r="X10" s="98">
        <v>15.017171717171699</v>
      </c>
      <c r="Y10" s="94">
        <v>9.6252525252525292</v>
      </c>
      <c r="Z10" s="94">
        <v>3.5747474747474701</v>
      </c>
      <c r="AA10" s="94">
        <v>18.6212121212121</v>
      </c>
      <c r="AB10" s="94">
        <v>27.0848484848485</v>
      </c>
      <c r="AC10" s="94">
        <v>12.741414141414101</v>
      </c>
      <c r="AD10" s="94">
        <v>4.6313131313131297</v>
      </c>
      <c r="AE10" s="94">
        <v>0.648484848484849</v>
      </c>
      <c r="AF10" s="94">
        <v>2.1723107569721098</v>
      </c>
      <c r="AG10" s="94">
        <v>2.48306772908367</v>
      </c>
      <c r="AH10" s="94">
        <v>1.3454545454545499</v>
      </c>
      <c r="AI10" s="97">
        <v>49.377777777777801</v>
      </c>
      <c r="AJ10" s="94">
        <v>15.866666666666699</v>
      </c>
      <c r="AK10" s="98">
        <v>44.488888888888901</v>
      </c>
      <c r="AL10" s="94">
        <v>3.9303030303030302</v>
      </c>
      <c r="AM10" s="94">
        <v>6.1191919191919197</v>
      </c>
      <c r="AN10" s="94">
        <v>0.12929292929292899</v>
      </c>
      <c r="AO10" s="99">
        <v>2.12121212121212E-2</v>
      </c>
      <c r="AP10" s="94">
        <v>0.81414141414141405</v>
      </c>
      <c r="AQ10" s="94">
        <v>0.155555555555556</v>
      </c>
      <c r="AR10" s="94">
        <v>0.124242424242424</v>
      </c>
      <c r="AS10" s="98">
        <v>12.4050505050505</v>
      </c>
      <c r="AT10" s="94">
        <v>5.9707070707070704</v>
      </c>
      <c r="AU10" s="94">
        <v>22.573737373737401</v>
      </c>
      <c r="AV10" s="94">
        <v>3.86262626262626</v>
      </c>
      <c r="AW10" s="94">
        <v>21.466666666666701</v>
      </c>
      <c r="AX10" s="94">
        <v>6.03939393939394</v>
      </c>
      <c r="AY10" s="94">
        <v>0.783838383838384</v>
      </c>
      <c r="AZ10" s="94">
        <v>5.4383838383838397</v>
      </c>
      <c r="BA10" s="94">
        <v>0.71919191919191905</v>
      </c>
      <c r="BB10" s="94">
        <v>3.4090909090909101</v>
      </c>
      <c r="BC10" s="94">
        <v>0.60101010101010099</v>
      </c>
      <c r="BD10" s="94">
        <v>1.5202020202020201</v>
      </c>
      <c r="BE10" s="94">
        <v>0.20404040404040399</v>
      </c>
      <c r="BF10" s="94">
        <v>1.3828282828282801</v>
      </c>
      <c r="BG10" s="94">
        <v>0.18484848484848501</v>
      </c>
      <c r="BH10" s="94">
        <v>1.2646464646464599</v>
      </c>
      <c r="BI10" s="94">
        <v>0.25555555555555598</v>
      </c>
      <c r="BJ10" s="93">
        <v>3.0000000000000001E-3</v>
      </c>
      <c r="BK10" s="94">
        <v>60.857684681464569</v>
      </c>
      <c r="BL10" s="94">
        <v>0.51010101010101006</v>
      </c>
      <c r="BM10" s="94">
        <v>21.079797979797998</v>
      </c>
      <c r="BN10" s="94">
        <v>0.43636363636363601</v>
      </c>
      <c r="BO10" s="94">
        <v>3.4535353535353499</v>
      </c>
      <c r="BP10" s="94">
        <v>1.3868686868686899</v>
      </c>
      <c r="BQ10" s="98">
        <v>90.023232323232421</v>
      </c>
      <c r="BR10" s="93">
        <v>2.4201298597355092</v>
      </c>
      <c r="BS10" s="93">
        <v>0.12718290413590413</v>
      </c>
      <c r="BT10" s="93">
        <v>1.7293951217560297</v>
      </c>
      <c r="BU10" s="93">
        <v>2.1628403065410367</v>
      </c>
      <c r="BV10" s="93">
        <v>3.442709646437405E-2</v>
      </c>
      <c r="BW10" s="93">
        <v>0.34792564579707103</v>
      </c>
      <c r="BX10" s="93">
        <v>2.3682333873582149E-3</v>
      </c>
      <c r="BY10" s="93">
        <v>2.8141044880645454E-3</v>
      </c>
      <c r="BZ10" s="93">
        <v>5.1604097885027761E-2</v>
      </c>
      <c r="CA10" s="93">
        <v>1.3010664905856858E-3</v>
      </c>
      <c r="CB10" s="93">
        <f t="shared" si="0"/>
        <v>6.8799884366809607</v>
      </c>
      <c r="CC10" s="93">
        <v>6.8799884366809607</v>
      </c>
    </row>
    <row r="11" spans="1:81" s="93" customFormat="1">
      <c r="A11" s="93">
        <v>8</v>
      </c>
      <c r="B11" s="7" t="s">
        <v>73</v>
      </c>
      <c r="C11" s="95" t="s">
        <v>73</v>
      </c>
      <c r="D11" s="93">
        <v>93.941516722374502</v>
      </c>
      <c r="E11" s="106">
        <v>6.32</v>
      </c>
      <c r="F11" s="93">
        <v>8</v>
      </c>
      <c r="G11" s="93" t="s">
        <v>137</v>
      </c>
      <c r="H11" s="94"/>
      <c r="I11" s="93">
        <v>37.6</v>
      </c>
      <c r="J11" s="93">
        <v>31</v>
      </c>
      <c r="K11" s="93">
        <v>4.7</v>
      </c>
      <c r="L11" s="93">
        <v>0.3</v>
      </c>
      <c r="M11" s="93">
        <v>19.2</v>
      </c>
      <c r="O11" s="93">
        <f t="shared" si="1"/>
        <v>0.32864000000000004</v>
      </c>
      <c r="P11" s="93">
        <f t="shared" si="2"/>
        <v>675.99999999999989</v>
      </c>
      <c r="Q11" s="7">
        <v>5.2</v>
      </c>
      <c r="R11" s="96">
        <v>67.53012048192771</v>
      </c>
      <c r="S11" s="6">
        <f t="shared" si="3"/>
        <v>1068.5145645874638</v>
      </c>
      <c r="T11" s="94">
        <v>0.4568273092369477</v>
      </c>
      <c r="U11" s="97">
        <v>27.896999999999981</v>
      </c>
      <c r="V11" s="97">
        <v>35.295495979647185</v>
      </c>
      <c r="W11" s="94">
        <v>2.8273092369477903</v>
      </c>
      <c r="X11" s="98">
        <v>10.072289156626503</v>
      </c>
      <c r="Y11" s="94">
        <v>6.0953815261044166</v>
      </c>
      <c r="Z11" s="94">
        <v>1.3453815261044173</v>
      </c>
      <c r="AA11" s="94">
        <v>6.7761044176706822</v>
      </c>
      <c r="AB11" s="94">
        <v>4.6224899598393563</v>
      </c>
      <c r="AC11" s="94">
        <v>0.30622489959839411</v>
      </c>
      <c r="AD11" s="94">
        <v>4.7510040160642566</v>
      </c>
      <c r="AE11" s="94">
        <v>0.52911646586345373</v>
      </c>
      <c r="AF11" s="94">
        <v>20.845544554455447</v>
      </c>
      <c r="AG11" s="94">
        <v>1.0712871287128714</v>
      </c>
      <c r="AH11" s="94">
        <v>0.88453815261044155</v>
      </c>
      <c r="AI11" s="97">
        <v>28.775100401606419</v>
      </c>
      <c r="AJ11" s="94">
        <v>17.61546184738955</v>
      </c>
      <c r="AK11" s="98">
        <v>22.541164658634532</v>
      </c>
      <c r="AL11" s="94">
        <v>0.70883534136546178</v>
      </c>
      <c r="AM11" s="94">
        <v>4.9779116465863442</v>
      </c>
      <c r="AN11" s="94">
        <v>3.6144578313253004E-2</v>
      </c>
      <c r="AO11" s="99">
        <v>1.5060240963855418E-2</v>
      </c>
      <c r="AP11" s="94">
        <v>0.26305220883534136</v>
      </c>
      <c r="AQ11" s="94">
        <v>2.6104417670682726E-2</v>
      </c>
      <c r="AR11" s="94">
        <v>8.2329317269076274E-2</v>
      </c>
      <c r="AS11" s="94">
        <v>5.0481927710843371</v>
      </c>
      <c r="AT11" s="94">
        <v>1.9989959839357427</v>
      </c>
      <c r="AU11" s="94">
        <v>6.8222891566265043</v>
      </c>
      <c r="AV11" s="94">
        <v>0.98393574297188735</v>
      </c>
      <c r="AW11" s="94">
        <v>5.2861445783132517</v>
      </c>
      <c r="AX11" s="94">
        <v>1.8273092369477908</v>
      </c>
      <c r="AY11" s="94">
        <v>0.3433734939759035</v>
      </c>
      <c r="AZ11" s="94">
        <v>2.4628514056224891</v>
      </c>
      <c r="BA11" s="94">
        <v>0.48594377510040149</v>
      </c>
      <c r="BB11" s="94">
        <v>3.1827309236947792</v>
      </c>
      <c r="BC11" s="94">
        <v>0.62851405622489942</v>
      </c>
      <c r="BD11" s="94">
        <v>1.8383534136546182</v>
      </c>
      <c r="BE11" s="94">
        <v>0.22991967871485941</v>
      </c>
      <c r="BF11" s="94">
        <v>1.5261044176706824</v>
      </c>
      <c r="BG11" s="94">
        <v>0.21485943775100394</v>
      </c>
      <c r="BH11" s="94">
        <v>0.68975903614457801</v>
      </c>
      <c r="BI11" s="94">
        <v>3.3132530120481923E-2</v>
      </c>
      <c r="BJ11" s="93">
        <v>4.0000000000000001E-3</v>
      </c>
      <c r="BK11" s="94">
        <v>23.83187250996016</v>
      </c>
      <c r="BL11" s="94">
        <v>1.506024096385542E-2</v>
      </c>
      <c r="BM11" s="94">
        <v>1.2218875502008029</v>
      </c>
      <c r="BN11" s="94">
        <v>1.8072289156626512E-2</v>
      </c>
      <c r="BO11" s="94">
        <v>0.92469879518072262</v>
      </c>
      <c r="BP11" s="94">
        <v>0.71887550200803185</v>
      </c>
      <c r="BQ11" s="98">
        <v>45.446787148594353</v>
      </c>
      <c r="BR11" s="93">
        <v>2.7972017292796925</v>
      </c>
      <c r="BS11" s="93">
        <v>2.4597442107159525E-2</v>
      </c>
      <c r="BT11" s="93">
        <v>2.102293697336048</v>
      </c>
      <c r="BU11" s="93">
        <v>0.18902467826191557</v>
      </c>
      <c r="BV11" s="93">
        <v>3.0716510217561277E-2</v>
      </c>
      <c r="BW11" s="93">
        <v>0.42530552608930994</v>
      </c>
      <c r="BX11" s="93">
        <v>3.2412885535296415E-3</v>
      </c>
      <c r="BY11" s="93">
        <v>1.2541060384684782E-3</v>
      </c>
      <c r="BZ11" s="93">
        <v>5.4708103996958253E-2</v>
      </c>
      <c r="CA11" s="93">
        <v>1.2541060384684782E-3</v>
      </c>
      <c r="CB11" s="93">
        <f t="shared" si="0"/>
        <v>5.6295971879191109</v>
      </c>
      <c r="CC11" s="93">
        <v>5.6295971879191109</v>
      </c>
    </row>
    <row r="12" spans="1:81" s="103" customFormat="1">
      <c r="A12" s="93"/>
      <c r="B12" s="8"/>
      <c r="C12" s="95"/>
      <c r="D12" s="93"/>
      <c r="E12" s="106"/>
      <c r="F12" s="93"/>
      <c r="G12" s="93"/>
      <c r="H12" s="100"/>
      <c r="I12" s="93"/>
      <c r="J12" s="93"/>
      <c r="K12" s="93"/>
      <c r="L12" s="93"/>
      <c r="M12" s="93"/>
      <c r="N12" s="93"/>
      <c r="O12" s="93"/>
      <c r="P12" s="93"/>
      <c r="Q12" s="8"/>
      <c r="R12" s="101"/>
      <c r="S12" s="101"/>
      <c r="T12" s="100"/>
      <c r="U12" s="102"/>
      <c r="V12" s="102"/>
      <c r="AE12" s="102"/>
      <c r="AF12" s="100"/>
      <c r="AG12" s="100"/>
      <c r="AH12" s="104"/>
      <c r="AI12" s="102"/>
      <c r="AJ12" s="100"/>
      <c r="AM12" s="100"/>
      <c r="AN12" s="100"/>
      <c r="AO12" s="105"/>
      <c r="AP12" s="100"/>
      <c r="AQ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I12" s="100"/>
      <c r="BK12" s="100"/>
      <c r="BL12" s="100"/>
      <c r="BN12" s="100"/>
      <c r="BO12" s="100"/>
      <c r="BP12" s="100"/>
      <c r="BQ12" s="102"/>
      <c r="CB12" s="93"/>
    </row>
    <row r="13" spans="1:81" s="103" customFormat="1">
      <c r="A13" s="93"/>
      <c r="B13" s="8"/>
      <c r="C13" s="95"/>
      <c r="D13" s="93"/>
      <c r="E13" s="106"/>
      <c r="F13" s="93"/>
      <c r="G13" s="93"/>
      <c r="H13" s="100"/>
      <c r="I13" s="93"/>
      <c r="J13" s="93"/>
      <c r="K13" s="93"/>
      <c r="L13" s="93"/>
      <c r="M13" s="93"/>
      <c r="N13" s="93"/>
      <c r="O13" s="93"/>
      <c r="P13" s="93"/>
      <c r="Q13" s="8"/>
      <c r="R13" s="101"/>
      <c r="S13" s="101"/>
      <c r="T13" s="100"/>
      <c r="U13" s="102"/>
      <c r="V13" s="102"/>
      <c r="AE13" s="102"/>
      <c r="AF13" s="100"/>
      <c r="AG13" s="100"/>
      <c r="AI13" s="102"/>
      <c r="AJ13" s="100"/>
      <c r="AM13" s="100"/>
      <c r="AN13" s="100"/>
      <c r="AO13" s="105"/>
      <c r="AP13" s="100"/>
      <c r="AQ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I13" s="100"/>
      <c r="BK13" s="100"/>
      <c r="BL13" s="100"/>
      <c r="BN13" s="100"/>
      <c r="BO13" s="100"/>
      <c r="BP13" s="100"/>
      <c r="BQ13" s="102"/>
      <c r="CB13" s="93"/>
    </row>
    <row r="14" spans="1:81" s="103" customFormat="1">
      <c r="A14" s="93"/>
      <c r="B14" s="8"/>
      <c r="C14" s="95"/>
      <c r="D14" s="93"/>
      <c r="E14" s="106"/>
      <c r="F14" s="93"/>
      <c r="G14" s="93"/>
      <c r="H14" s="100"/>
      <c r="I14" s="93"/>
      <c r="J14" s="93"/>
      <c r="K14" s="93"/>
      <c r="L14" s="93"/>
      <c r="M14" s="93"/>
      <c r="N14" s="93"/>
      <c r="O14" s="93"/>
      <c r="P14" s="93"/>
      <c r="Q14" s="8"/>
      <c r="R14" s="101"/>
      <c r="S14" s="101"/>
      <c r="T14" s="100"/>
      <c r="U14" s="102"/>
      <c r="V14" s="102"/>
      <c r="AE14" s="102"/>
      <c r="AF14" s="100"/>
      <c r="AG14" s="100"/>
      <c r="AH14" s="104"/>
      <c r="AI14" s="102"/>
      <c r="AJ14" s="100"/>
      <c r="AM14" s="100"/>
      <c r="AN14" s="100"/>
      <c r="AO14" s="105"/>
      <c r="AP14" s="100"/>
      <c r="AQ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I14" s="100"/>
      <c r="BK14" s="100"/>
      <c r="BL14" s="100"/>
      <c r="BN14" s="100"/>
      <c r="BO14" s="100"/>
      <c r="BP14" s="100"/>
      <c r="BQ14" s="102"/>
      <c r="CB14" s="93"/>
    </row>
    <row r="15" spans="1:81" s="103" customFormat="1">
      <c r="A15" s="93"/>
      <c r="B15" s="8"/>
      <c r="C15" s="95"/>
      <c r="D15" s="93"/>
      <c r="E15" s="106"/>
      <c r="F15" s="93"/>
      <c r="G15" s="93"/>
      <c r="H15" s="100"/>
      <c r="I15" s="93"/>
      <c r="J15" s="93"/>
      <c r="K15" s="93"/>
      <c r="L15" s="93"/>
      <c r="M15" s="93"/>
      <c r="N15" s="93"/>
      <c r="O15" s="93"/>
      <c r="P15" s="93"/>
      <c r="Q15" s="8"/>
      <c r="R15" s="101"/>
      <c r="S15" s="101"/>
      <c r="T15" s="100"/>
      <c r="U15" s="102"/>
      <c r="V15" s="102"/>
      <c r="AE15" s="102"/>
      <c r="AF15" s="100"/>
      <c r="AG15" s="100"/>
      <c r="AH15" s="104"/>
      <c r="AI15" s="102"/>
      <c r="AJ15" s="100"/>
      <c r="AM15" s="100"/>
      <c r="AN15" s="100"/>
      <c r="AO15" s="105"/>
      <c r="AP15" s="100"/>
      <c r="AQ15" s="100"/>
      <c r="AT15" s="102"/>
      <c r="AV15" s="100"/>
      <c r="AW15" s="100"/>
      <c r="AX15" s="100"/>
      <c r="AY15" s="100"/>
      <c r="AZ15" s="100"/>
      <c r="BA15" s="100"/>
      <c r="BB15" s="100"/>
      <c r="BC15" s="100"/>
      <c r="BD15" s="100"/>
      <c r="BE15" s="100"/>
      <c r="BF15" s="100"/>
      <c r="BG15" s="100"/>
      <c r="BI15" s="100"/>
      <c r="BK15" s="100"/>
      <c r="BL15" s="100"/>
      <c r="BN15" s="100"/>
      <c r="BO15" s="100"/>
      <c r="BP15" s="100"/>
      <c r="BQ15" s="102"/>
      <c r="CB15" s="93"/>
    </row>
    <row r="16" spans="1:81" s="93" customFormat="1">
      <c r="A16" s="93">
        <v>13</v>
      </c>
      <c r="B16" s="7" t="s">
        <v>78</v>
      </c>
      <c r="C16" s="95" t="s">
        <v>78</v>
      </c>
      <c r="D16" s="93">
        <v>91.7029695056153</v>
      </c>
      <c r="E16" s="106">
        <v>17.760000000000002</v>
      </c>
      <c r="H16" s="94"/>
      <c r="I16" s="93">
        <v>19.2</v>
      </c>
      <c r="J16" s="93">
        <v>24.6</v>
      </c>
      <c r="K16" s="93">
        <v>4</v>
      </c>
      <c r="L16" s="93">
        <v>43.6</v>
      </c>
      <c r="M16" s="93">
        <v>7.7</v>
      </c>
      <c r="O16" s="93">
        <f t="shared" si="1"/>
        <v>0.15984000000000004</v>
      </c>
      <c r="P16" s="93">
        <f t="shared" si="2"/>
        <v>117</v>
      </c>
      <c r="Q16" s="7">
        <v>0.9</v>
      </c>
      <c r="R16" s="96">
        <v>22.49500998003991</v>
      </c>
      <c r="S16" s="6">
        <f t="shared" ref="S16:S19" si="4">(((R16/10000)/(E16))*100)*10000</f>
        <v>126.66109222995443</v>
      </c>
      <c r="T16" s="94">
        <v>0.45808383233532912</v>
      </c>
      <c r="U16" s="97">
        <v>29.896586345381522</v>
      </c>
      <c r="V16" s="97">
        <v>28.917147815190386</v>
      </c>
      <c r="W16" s="94">
        <v>5.0878243512974031</v>
      </c>
      <c r="X16" s="94">
        <v>2.6826347305389211</v>
      </c>
      <c r="Y16" s="94">
        <v>2.0868263473053883</v>
      </c>
      <c r="Z16" s="94">
        <v>3.9700598802395191</v>
      </c>
      <c r="AA16" s="94">
        <v>18.224550898203585</v>
      </c>
      <c r="AB16" s="94">
        <v>20.752495009980031</v>
      </c>
      <c r="AC16" s="94">
        <v>5.9271457085828319</v>
      </c>
      <c r="AD16" s="94">
        <v>8.8562874251496968</v>
      </c>
      <c r="AE16" s="94">
        <v>1.4121756487025943</v>
      </c>
      <c r="AF16" s="94">
        <v>5.7025948103792432</v>
      </c>
      <c r="AG16" s="94">
        <v>6.4750499001996022</v>
      </c>
      <c r="AH16" s="94">
        <v>0.56387225548902165</v>
      </c>
      <c r="AI16" s="97">
        <v>82.295409181636686</v>
      </c>
      <c r="AJ16" s="94">
        <v>15.657684630738517</v>
      </c>
      <c r="AK16" s="94">
        <v>4.5199600798403168</v>
      </c>
      <c r="AL16" s="94">
        <v>4.3912175648702589E-2</v>
      </c>
      <c r="AM16" s="94">
        <v>9.5449101796407145</v>
      </c>
      <c r="AN16" s="94">
        <v>6.3872255489021937E-2</v>
      </c>
      <c r="AO16" s="99">
        <v>3.4930139720558868E-2</v>
      </c>
      <c r="AP16" s="94">
        <v>0.82235528942115732</v>
      </c>
      <c r="AQ16" s="94">
        <v>0.26347305389221543</v>
      </c>
      <c r="AR16" s="94">
        <v>6.1876247504990003E-2</v>
      </c>
      <c r="AS16" s="94">
        <v>4.7744510978043886</v>
      </c>
      <c r="AT16" s="94">
        <v>2.4041916167664663</v>
      </c>
      <c r="AU16" s="94">
        <v>5.7315369261477027</v>
      </c>
      <c r="AV16" s="94">
        <v>0.79241516966067815</v>
      </c>
      <c r="AW16" s="94">
        <v>4.0429141716566841</v>
      </c>
      <c r="AX16" s="94">
        <v>1.385229540918163</v>
      </c>
      <c r="AY16" s="94">
        <v>0.28942115768463056</v>
      </c>
      <c r="AZ16" s="94">
        <v>1.9610778443113763</v>
      </c>
      <c r="BA16" s="94">
        <v>0.41516966067864253</v>
      </c>
      <c r="BB16" s="94">
        <v>3.0499001996007973</v>
      </c>
      <c r="BC16" s="94">
        <v>0.61676646706586791</v>
      </c>
      <c r="BD16" s="94">
        <v>1.9271457085828334</v>
      </c>
      <c r="BE16" s="94">
        <v>0.26646706586826335</v>
      </c>
      <c r="BF16" s="94">
        <v>1.9181636726546896</v>
      </c>
      <c r="BG16" s="94">
        <v>0.28343313373253481</v>
      </c>
      <c r="BH16" s="94">
        <v>0.14071856287425141</v>
      </c>
      <c r="BI16" s="99">
        <v>2.9940119760479039E-3</v>
      </c>
      <c r="BJ16" s="93">
        <v>3.0000000000000001E-3</v>
      </c>
      <c r="BK16" s="98">
        <v>233.62280876494023</v>
      </c>
      <c r="BL16" s="94">
        <v>0.12075848303393209</v>
      </c>
      <c r="BM16" s="94">
        <v>39.090818363273442</v>
      </c>
      <c r="BN16" s="94" t="s">
        <v>65</v>
      </c>
      <c r="BO16" s="94">
        <v>4.4910179640718542E-2</v>
      </c>
      <c r="BP16" s="94">
        <v>0.87425149700598759</v>
      </c>
      <c r="BQ16" s="98">
        <v>40.741516966067856</v>
      </c>
      <c r="BR16" s="93">
        <v>2.0493665321130208</v>
      </c>
      <c r="BS16" s="93">
        <v>5.1109707845409759E-3</v>
      </c>
      <c r="BT16" s="93">
        <v>1.6494496622836783</v>
      </c>
      <c r="BU16" s="93">
        <v>3.6905191639023145</v>
      </c>
      <c r="BV16" s="93">
        <v>4.2065944606530431E-2</v>
      </c>
      <c r="BW16" s="93">
        <v>0.3484752807641574</v>
      </c>
      <c r="BX16" s="93">
        <v>2.7131289716637967E-3</v>
      </c>
      <c r="BY16" s="93">
        <v>3.2358418928100331E-3</v>
      </c>
      <c r="BZ16" s="93">
        <v>3.9991686982934253E-2</v>
      </c>
      <c r="CA16" s="93">
        <v>9.7075256784300988E-4</v>
      </c>
      <c r="CB16" s="93">
        <f t="shared" ref="CB16:CB21" si="5">SUM(BR16:CA16)</f>
        <v>7.8318989648694934</v>
      </c>
      <c r="CC16" s="93">
        <v>7.8318989648694934</v>
      </c>
    </row>
    <row r="17" spans="1:81" s="93" customFormat="1">
      <c r="A17" s="93">
        <v>14</v>
      </c>
      <c r="B17" s="7" t="s">
        <v>79</v>
      </c>
      <c r="C17" s="95" t="s">
        <v>79</v>
      </c>
      <c r="D17" s="93">
        <v>90.248883727449254</v>
      </c>
      <c r="E17" s="106">
        <v>12.69</v>
      </c>
      <c r="H17" s="94"/>
      <c r="I17" s="93">
        <v>15.2</v>
      </c>
      <c r="J17" s="93">
        <v>31</v>
      </c>
      <c r="K17" s="93">
        <v>5.6</v>
      </c>
      <c r="L17" s="93">
        <v>34.4</v>
      </c>
      <c r="M17" s="93">
        <v>7.4</v>
      </c>
      <c r="O17" s="93">
        <f t="shared" si="1"/>
        <v>0.15228</v>
      </c>
      <c r="P17" s="93">
        <f t="shared" si="2"/>
        <v>156</v>
      </c>
      <c r="Q17" s="7">
        <v>1.2</v>
      </c>
      <c r="R17" s="96">
        <v>32.505050505050505</v>
      </c>
      <c r="S17" s="6">
        <f t="shared" si="4"/>
        <v>256.14697009496064</v>
      </c>
      <c r="T17" s="94">
        <v>1.3282828282828285</v>
      </c>
      <c r="U17" s="97">
        <v>61.952620967741943</v>
      </c>
      <c r="V17" s="97">
        <v>45.764687371169842</v>
      </c>
      <c r="W17" s="94">
        <v>1.696969696969697</v>
      </c>
      <c r="X17" s="94">
        <v>6.5696969696969694</v>
      </c>
      <c r="Y17" s="94">
        <v>5.9020202020202017</v>
      </c>
      <c r="Z17" s="94">
        <v>2.5474747474747472</v>
      </c>
      <c r="AA17" s="94">
        <v>11.994949494949495</v>
      </c>
      <c r="AB17" s="94">
        <v>15.410101010101009</v>
      </c>
      <c r="AC17" s="94">
        <v>1.4030303030303033</v>
      </c>
      <c r="AD17" s="94">
        <v>5.1515151515151514</v>
      </c>
      <c r="AE17" s="94">
        <v>1.0494949494949497</v>
      </c>
      <c r="AF17" s="94">
        <v>2.9641434262948199</v>
      </c>
      <c r="AG17" s="94">
        <v>7.7171314741035841</v>
      </c>
      <c r="AH17" s="94">
        <v>1.0333333333333334</v>
      </c>
      <c r="AI17" s="97">
        <v>84.161616161616166</v>
      </c>
      <c r="AJ17" s="94">
        <v>18.560606060606062</v>
      </c>
      <c r="AK17" s="94">
        <v>10.297979797979798</v>
      </c>
      <c r="AL17" s="94">
        <v>0.91313131313131324</v>
      </c>
      <c r="AM17" s="94">
        <v>5.2868686868686865</v>
      </c>
      <c r="AN17" s="94">
        <v>4.4444444444444439E-2</v>
      </c>
      <c r="AO17" s="99">
        <v>4.9494949494949501E-2</v>
      </c>
      <c r="AP17" s="94">
        <v>0.56363636363636371</v>
      </c>
      <c r="AQ17" s="94">
        <v>0.10303030303030304</v>
      </c>
      <c r="AR17" s="94">
        <v>8.282828282828282E-2</v>
      </c>
      <c r="AS17" s="94">
        <v>5.7696969696969687</v>
      </c>
      <c r="AT17" s="94">
        <v>4.5181818181818185</v>
      </c>
      <c r="AU17" s="98">
        <v>10.053535353535352</v>
      </c>
      <c r="AV17" s="94">
        <v>1.3272727272727274</v>
      </c>
      <c r="AW17" s="94">
        <v>6.3323232323232324</v>
      </c>
      <c r="AX17" s="94">
        <v>1.9414141414141413</v>
      </c>
      <c r="AY17" s="94">
        <v>0.3454545454545454</v>
      </c>
      <c r="AZ17" s="94">
        <v>2.5040404040404041</v>
      </c>
      <c r="BA17" s="94">
        <v>0.47474747474747475</v>
      </c>
      <c r="BB17" s="94">
        <v>3.191919191919192</v>
      </c>
      <c r="BC17" s="94">
        <v>0.64444444444444449</v>
      </c>
      <c r="BD17" s="94">
        <v>1.9222222222222223</v>
      </c>
      <c r="BE17" s="94">
        <v>0.26161616161616164</v>
      </c>
      <c r="BF17" s="94">
        <v>1.7353535353535354</v>
      </c>
      <c r="BG17" s="94">
        <v>0.2484848484848485</v>
      </c>
      <c r="BH17" s="94">
        <v>0.41919191919191917</v>
      </c>
      <c r="BI17" s="94">
        <v>8.9898989898989909E-2</v>
      </c>
      <c r="BJ17" s="93">
        <v>2E-3</v>
      </c>
      <c r="BK17" s="94">
        <v>84.639074803149612</v>
      </c>
      <c r="BL17" s="94">
        <v>3.7373737373737378E-2</v>
      </c>
      <c r="BM17" s="94">
        <v>17.865656565656565</v>
      </c>
      <c r="BN17" s="94">
        <v>0.18585858585858583</v>
      </c>
      <c r="BO17" s="94">
        <v>0.87171717171717167</v>
      </c>
      <c r="BP17" s="94">
        <v>0.77979797979797982</v>
      </c>
      <c r="BQ17" s="98">
        <v>54.061616161616158</v>
      </c>
      <c r="BR17" s="93">
        <v>2.4826342029914201</v>
      </c>
      <c r="BS17" s="93">
        <v>3.6956730672967328E-2</v>
      </c>
      <c r="BT17" s="93">
        <v>2.1111166730072366</v>
      </c>
      <c r="BU17" s="93">
        <v>3.8117113509400871</v>
      </c>
      <c r="BV17" s="93">
        <v>4.5635224155537495E-2</v>
      </c>
      <c r="BW17" s="93">
        <v>0.51388382756342432</v>
      </c>
      <c r="BX17" s="93">
        <v>3.5104018581182685E-3</v>
      </c>
      <c r="BY17" s="93">
        <v>2.8570770678573686E-3</v>
      </c>
      <c r="BZ17" s="93">
        <v>6.7575235768776665E-2</v>
      </c>
      <c r="CA17" s="93">
        <v>1.3164006967943506E-3</v>
      </c>
      <c r="CB17" s="93">
        <f t="shared" si="5"/>
        <v>9.0771971247222183</v>
      </c>
      <c r="CC17" s="93">
        <v>9.0771971247222183</v>
      </c>
    </row>
    <row r="18" spans="1:81" s="93" customFormat="1">
      <c r="A18" s="93">
        <v>15</v>
      </c>
      <c r="B18" s="7" t="s">
        <v>80</v>
      </c>
      <c r="C18" s="95" t="s">
        <v>80</v>
      </c>
      <c r="D18" s="93">
        <v>91.829509770586284</v>
      </c>
      <c r="E18" s="106">
        <v>11.38</v>
      </c>
      <c r="H18" s="94">
        <v>0.6</v>
      </c>
      <c r="I18" s="93">
        <v>6.8</v>
      </c>
      <c r="J18" s="93">
        <v>13.7</v>
      </c>
      <c r="K18" s="93">
        <v>18.8</v>
      </c>
      <c r="L18" s="93">
        <v>42.4</v>
      </c>
      <c r="M18" s="93">
        <v>1.8</v>
      </c>
      <c r="N18" s="93">
        <v>10.9</v>
      </c>
      <c r="O18" s="93">
        <f t="shared" si="1"/>
        <v>2.2760000000000002E-2</v>
      </c>
      <c r="P18" s="93">
        <f t="shared" si="2"/>
        <v>26</v>
      </c>
      <c r="Q18" s="7">
        <v>0.2</v>
      </c>
      <c r="R18" s="96">
        <v>14.120240480961924</v>
      </c>
      <c r="S18" s="6">
        <f t="shared" si="4"/>
        <v>124.07944183622077</v>
      </c>
      <c r="T18" s="94">
        <v>0.64028056112224441</v>
      </c>
      <c r="U18" s="97">
        <v>37.616071428571445</v>
      </c>
      <c r="V18" s="97">
        <v>27.349682174828803</v>
      </c>
      <c r="W18" s="94">
        <v>2.350701402805611</v>
      </c>
      <c r="X18" s="94">
        <v>5.4008016032064123</v>
      </c>
      <c r="Y18" s="94">
        <v>4.8907815631262519</v>
      </c>
      <c r="Z18" s="94">
        <v>1.9659318637274545</v>
      </c>
      <c r="AA18" s="94">
        <v>14.876753507014026</v>
      </c>
      <c r="AB18" s="94">
        <v>13.040080160320638</v>
      </c>
      <c r="AC18" s="94">
        <v>4.0250501002003993</v>
      </c>
      <c r="AD18" s="94">
        <v>4.857715430861723</v>
      </c>
      <c r="AE18" s="94">
        <v>0.72645290581162314</v>
      </c>
      <c r="AF18" s="94">
        <v>1.5079365079365077</v>
      </c>
      <c r="AG18" s="94">
        <v>4.462301587301587</v>
      </c>
      <c r="AH18" s="94">
        <v>3.0250501002004002</v>
      </c>
      <c r="AI18" s="97">
        <v>92.284569138276538</v>
      </c>
      <c r="AJ18" s="94">
        <v>18.884769539078153</v>
      </c>
      <c r="AK18" s="94">
        <v>6.435871743486973</v>
      </c>
      <c r="AL18" s="94">
        <v>0.47494989979959923</v>
      </c>
      <c r="AM18" s="94">
        <v>4.7755511022044086</v>
      </c>
      <c r="AN18" s="94">
        <v>3.6072144288577149E-2</v>
      </c>
      <c r="AO18" s="99">
        <v>8.7174348697394766E-2</v>
      </c>
      <c r="AP18" s="94">
        <v>0.39679358717434865</v>
      </c>
      <c r="AQ18" s="94">
        <v>0.10220440881763528</v>
      </c>
      <c r="AR18" s="94">
        <v>0.13426853707414826</v>
      </c>
      <c r="AS18" s="98">
        <v>15.262525050100196</v>
      </c>
      <c r="AT18" s="94">
        <v>6.2955911823647286</v>
      </c>
      <c r="AU18" s="98">
        <v>14.944889779559116</v>
      </c>
      <c r="AV18" s="94">
        <v>1.7414829659318636</v>
      </c>
      <c r="AW18" s="94">
        <v>7.9989979959919815</v>
      </c>
      <c r="AX18" s="94">
        <v>2.3426853707414828</v>
      </c>
      <c r="AY18" s="94">
        <v>0.40280561122244485</v>
      </c>
      <c r="AZ18" s="94">
        <v>2.8446893787575145</v>
      </c>
      <c r="BA18" s="94">
        <v>0.50300601202404804</v>
      </c>
      <c r="BB18" s="94">
        <v>3.266533066132264</v>
      </c>
      <c r="BC18" s="94">
        <v>0.6352705410821643</v>
      </c>
      <c r="BD18" s="94">
        <v>1.9028056112224447</v>
      </c>
      <c r="BE18" s="94">
        <v>0.25150300601202402</v>
      </c>
      <c r="BF18" s="94">
        <v>1.6873747494989979</v>
      </c>
      <c r="BG18" s="94">
        <v>0.24849699398797592</v>
      </c>
      <c r="BH18" s="94">
        <v>0.2014028056112224</v>
      </c>
      <c r="BI18" s="94">
        <v>2.3046092184368736E-2</v>
      </c>
      <c r="BJ18" s="93">
        <v>4.0000000000000001E-3</v>
      </c>
      <c r="BK18" s="94">
        <v>64.396267190569745</v>
      </c>
      <c r="BL18" s="94">
        <v>4.1082164328657307E-2</v>
      </c>
      <c r="BM18" s="94">
        <v>13.744488977955911</v>
      </c>
      <c r="BN18" s="94">
        <v>8.817635270541084E-2</v>
      </c>
      <c r="BO18" s="94">
        <v>0.94488977955911813</v>
      </c>
      <c r="BP18" s="94">
        <v>0.60320641282565124</v>
      </c>
      <c r="BQ18" s="98">
        <v>63.950901803607216</v>
      </c>
      <c r="BR18" s="93">
        <v>1.787703262195721</v>
      </c>
      <c r="BS18" s="93">
        <v>1.5523931435886061E-2</v>
      </c>
      <c r="BT18" s="93">
        <v>1.4764075844550584</v>
      </c>
      <c r="BU18" s="93">
        <v>3.5631507890473215</v>
      </c>
      <c r="BV18" s="93">
        <v>4.5346220773246119E-2</v>
      </c>
      <c r="BW18" s="93">
        <v>0.52781366882012604</v>
      </c>
      <c r="BX18" s="93">
        <v>3.8483008980538603E-3</v>
      </c>
      <c r="BY18" s="93">
        <v>0</v>
      </c>
      <c r="BZ18" s="93">
        <v>4.5182810968657845E-2</v>
      </c>
      <c r="CA18" s="93">
        <v>1.4134948096885726E-3</v>
      </c>
      <c r="CB18" s="93">
        <f t="shared" si="5"/>
        <v>7.4663900634037592</v>
      </c>
      <c r="CC18" s="93">
        <v>7.4663900634037601</v>
      </c>
    </row>
    <row r="19" spans="1:81" s="93" customFormat="1">
      <c r="A19" s="93">
        <v>16</v>
      </c>
      <c r="B19" s="7" t="s">
        <v>81</v>
      </c>
      <c r="C19" s="95" t="s">
        <v>81</v>
      </c>
      <c r="D19" s="93">
        <v>93.306300187767221</v>
      </c>
      <c r="E19" s="106">
        <v>8.1199999999999992</v>
      </c>
      <c r="H19" s="94"/>
      <c r="I19" s="93">
        <v>32.299999999999997</v>
      </c>
      <c r="J19" s="93">
        <v>27.4</v>
      </c>
      <c r="K19" s="93">
        <v>1.6</v>
      </c>
      <c r="L19" s="93">
        <v>19.100000000000001</v>
      </c>
      <c r="M19" s="93">
        <v>12</v>
      </c>
      <c r="O19" s="93">
        <f t="shared" si="1"/>
        <v>0.20299999999999999</v>
      </c>
      <c r="P19" s="93">
        <f t="shared" si="2"/>
        <v>325</v>
      </c>
      <c r="Q19" s="7">
        <v>2.5</v>
      </c>
      <c r="R19" s="96">
        <v>20.983935742971894</v>
      </c>
      <c r="S19" s="6">
        <f t="shared" si="4"/>
        <v>258.4228539774864</v>
      </c>
      <c r="T19" s="94">
        <v>2.1455823293172696</v>
      </c>
      <c r="U19" s="97">
        <v>80.777000000000001</v>
      </c>
      <c r="V19" s="97">
        <v>43.344602439301184</v>
      </c>
      <c r="W19" s="94">
        <v>1.4156626506024101</v>
      </c>
      <c r="X19" s="94">
        <v>19.80923694779117</v>
      </c>
      <c r="Y19" s="94">
        <v>15.185742971887558</v>
      </c>
      <c r="Z19" s="94">
        <v>1.1867469879518076</v>
      </c>
      <c r="AA19" s="94">
        <v>4.7158634538152624</v>
      </c>
      <c r="AB19" s="94">
        <v>5.7771084337349423</v>
      </c>
      <c r="AC19" s="94">
        <v>1.8624497991967883</v>
      </c>
      <c r="AD19" s="94">
        <v>3.5301204819277121</v>
      </c>
      <c r="AE19" s="94">
        <v>0.64959839357429749</v>
      </c>
      <c r="AF19" s="94">
        <v>0.83499005964214745</v>
      </c>
      <c r="AG19" s="94">
        <v>1.7057654075546724</v>
      </c>
      <c r="AH19" s="94">
        <v>0.83032128514056258</v>
      </c>
      <c r="AI19" s="97">
        <v>54.076305220883555</v>
      </c>
      <c r="AJ19" s="94">
        <v>21.563253012048197</v>
      </c>
      <c r="AK19" s="94">
        <v>49.38855421686749</v>
      </c>
      <c r="AL19" s="94">
        <v>3.2188755020080335</v>
      </c>
      <c r="AM19" s="94">
        <v>2.9096385542168681</v>
      </c>
      <c r="AN19" s="94">
        <v>7.2289156626506035E-2</v>
      </c>
      <c r="AO19" s="99">
        <v>5.3212851405622506E-2</v>
      </c>
      <c r="AP19" s="94">
        <v>1.1184738955823297</v>
      </c>
      <c r="AQ19" s="94">
        <v>1.6064257028112459E-2</v>
      </c>
      <c r="AR19" s="94">
        <v>7.8313253012048209E-2</v>
      </c>
      <c r="AS19" s="94">
        <v>5.5240963855421699</v>
      </c>
      <c r="AT19" s="94">
        <v>35.252008032128529</v>
      </c>
      <c r="AU19" s="98">
        <v>66.615461847389568</v>
      </c>
      <c r="AV19" s="94">
        <v>5.9839357429718909</v>
      </c>
      <c r="AW19" s="94">
        <v>20.926706827309246</v>
      </c>
      <c r="AX19" s="94">
        <v>3.6626506024096401</v>
      </c>
      <c r="AY19" s="94">
        <v>0.59036144578313265</v>
      </c>
      <c r="AZ19" s="94">
        <v>4.9066265060240983</v>
      </c>
      <c r="BA19" s="94">
        <v>0.61244979919678733</v>
      </c>
      <c r="BB19" s="94">
        <v>3.4578313253012065</v>
      </c>
      <c r="BC19" s="94">
        <v>0.67469879518072318</v>
      </c>
      <c r="BD19" s="94">
        <v>2.0311244979919687</v>
      </c>
      <c r="BE19" s="94">
        <v>0.26405622489959851</v>
      </c>
      <c r="BF19" s="94">
        <v>1.8032128514056232</v>
      </c>
      <c r="BG19" s="94">
        <v>0.25301204819277118</v>
      </c>
      <c r="BH19" s="94">
        <v>1.4909638554216873</v>
      </c>
      <c r="BI19" s="94">
        <v>0.31024096385542177</v>
      </c>
      <c r="BJ19" s="93">
        <v>8.0000000000000002E-3</v>
      </c>
      <c r="BK19" s="94">
        <v>37.777250726040656</v>
      </c>
      <c r="BL19" s="94">
        <v>1.9076305220883539E-2</v>
      </c>
      <c r="BM19" s="94">
        <v>3.8765060240963867</v>
      </c>
      <c r="BN19" s="94">
        <v>0.41164658634538165</v>
      </c>
      <c r="BO19" s="94">
        <v>3.9829317269076316</v>
      </c>
      <c r="BP19" s="94">
        <v>1.2911646586345384</v>
      </c>
      <c r="BQ19" s="97">
        <v>168.597389558233</v>
      </c>
      <c r="BR19" s="93">
        <v>2.4840320003195844</v>
      </c>
      <c r="BS19" s="93">
        <v>0.20750469417921619</v>
      </c>
      <c r="BT19" s="93">
        <v>2.0275216731253085</v>
      </c>
      <c r="BU19" s="93">
        <v>0.92573868403179338</v>
      </c>
      <c r="BV19" s="93">
        <v>2.9452279173824231E-2</v>
      </c>
      <c r="BW19" s="93">
        <v>0.4511553673444893</v>
      </c>
      <c r="BX19" s="93">
        <v>2.4164256322160333E-3</v>
      </c>
      <c r="BY19" s="93">
        <v>1.4860013583156771E-3</v>
      </c>
      <c r="BZ19" s="93">
        <v>5.6561763413366987E-2</v>
      </c>
      <c r="CA19" s="93">
        <v>6.0778794295073633E-3</v>
      </c>
      <c r="CB19" s="93">
        <f t="shared" si="5"/>
        <v>6.1919467680076226</v>
      </c>
      <c r="CC19" s="93">
        <v>6.1919467680076226</v>
      </c>
    </row>
    <row r="20" spans="1:81" s="93" customFormat="1">
      <c r="A20" s="93">
        <v>17</v>
      </c>
      <c r="B20" s="7" t="s">
        <v>82</v>
      </c>
      <c r="C20" s="95" t="s">
        <v>82</v>
      </c>
      <c r="D20" s="93">
        <v>75.645768646363294</v>
      </c>
      <c r="E20" s="106">
        <v>42.53</v>
      </c>
      <c r="H20" s="94"/>
      <c r="I20" s="93">
        <v>4.5999999999999996</v>
      </c>
      <c r="J20" s="93">
        <v>25</v>
      </c>
      <c r="K20" s="93">
        <v>1.9</v>
      </c>
      <c r="L20" s="93">
        <v>62.5</v>
      </c>
      <c r="M20" s="93">
        <v>4.5</v>
      </c>
      <c r="O20" s="93">
        <f t="shared" si="1"/>
        <v>0</v>
      </c>
      <c r="P20" s="93">
        <f t="shared" si="2"/>
        <v>0</v>
      </c>
      <c r="Q20" s="7"/>
      <c r="R20" s="96">
        <v>12.0902777777778</v>
      </c>
      <c r="S20" s="96"/>
      <c r="T20" s="94">
        <v>0.57638888888888795</v>
      </c>
      <c r="U20" s="97">
        <v>38.465000000000003</v>
      </c>
      <c r="V20" s="97">
        <v>143.51777071910413</v>
      </c>
      <c r="W20" s="94">
        <v>0.65376984126984095</v>
      </c>
      <c r="X20" s="94">
        <v>3.6359126984126999</v>
      </c>
      <c r="Y20" s="94">
        <v>6.1160714285714199</v>
      </c>
      <c r="Z20" s="94">
        <v>1.1537698412698401</v>
      </c>
      <c r="AA20" s="94">
        <v>2.94345238095238</v>
      </c>
      <c r="AB20" s="94">
        <v>40.9861111111111</v>
      </c>
      <c r="AC20" s="94">
        <v>45.563492063491999</v>
      </c>
      <c r="AD20" s="94">
        <v>1.46329365079365</v>
      </c>
      <c r="AE20" s="94">
        <v>0.46230158730158699</v>
      </c>
      <c r="AF20" s="94">
        <v>10.766999999999999</v>
      </c>
      <c r="AG20" s="98">
        <v>23.631</v>
      </c>
      <c r="AH20" s="94">
        <v>0.228174603174603</v>
      </c>
      <c r="AI20" s="97">
        <v>51.769841269841201</v>
      </c>
      <c r="AJ20" s="94">
        <v>14.601190476190499</v>
      </c>
      <c r="AK20" s="94">
        <v>4.3670634920634903</v>
      </c>
      <c r="AL20" s="94">
        <v>8.8293650793650702E-2</v>
      </c>
      <c r="AM20" s="94">
        <v>1.7182539682539699</v>
      </c>
      <c r="AN20" s="94">
        <v>0.38888888888888901</v>
      </c>
      <c r="AO20" s="99">
        <v>0.15972222222222199</v>
      </c>
      <c r="AP20" s="94">
        <v>1.00396825396825</v>
      </c>
      <c r="AQ20" s="94">
        <v>0.259920634920635</v>
      </c>
      <c r="AR20" s="94">
        <v>7.4404761904761793E-2</v>
      </c>
      <c r="AS20" s="94">
        <v>3.3898809523809499</v>
      </c>
      <c r="AT20" s="94">
        <v>6.7827380952380896</v>
      </c>
      <c r="AU20" s="98">
        <v>15.490079365079399</v>
      </c>
      <c r="AV20" s="94">
        <v>2.0138888888888902</v>
      </c>
      <c r="AW20" s="94">
        <v>9.6547619047618998</v>
      </c>
      <c r="AX20" s="94">
        <v>3.1259920634920602</v>
      </c>
      <c r="AY20" s="94">
        <v>0.43055555555555503</v>
      </c>
      <c r="AZ20" s="94">
        <v>3.4365079365079301</v>
      </c>
      <c r="BA20" s="94">
        <v>0.54563492063492003</v>
      </c>
      <c r="BB20" s="94">
        <v>2.8700396825396801</v>
      </c>
      <c r="BC20" s="94">
        <v>0.48313492063491997</v>
      </c>
      <c r="BD20" s="94">
        <v>1.1398809523809501</v>
      </c>
      <c r="BE20" s="94">
        <v>0.12896825396825401</v>
      </c>
      <c r="BF20" s="94">
        <v>0.77678571428571397</v>
      </c>
      <c r="BG20" s="94">
        <v>0.10019841269841299</v>
      </c>
      <c r="BH20" s="94">
        <v>0.12896825396825401</v>
      </c>
      <c r="BI20" s="94" t="s">
        <v>65</v>
      </c>
      <c r="BJ20" s="93">
        <v>2E-3</v>
      </c>
      <c r="BK20" s="98">
        <v>478.1555888223553</v>
      </c>
      <c r="BL20" s="94">
        <v>0.19146825396825401</v>
      </c>
      <c r="BM20" s="98">
        <v>125.66369047619</v>
      </c>
      <c r="BN20" s="94" t="s">
        <v>65</v>
      </c>
      <c r="BO20" s="94">
        <v>0.32638888888888901</v>
      </c>
      <c r="BP20" s="94">
        <v>0.16170634920634899</v>
      </c>
      <c r="BQ20" s="98">
        <v>61.580357142857174</v>
      </c>
      <c r="BR20" s="93">
        <v>1.0277485631234691</v>
      </c>
      <c r="BS20" s="93">
        <v>6.8191847790182777E-3</v>
      </c>
      <c r="BT20" s="93">
        <v>0.89136486754310351</v>
      </c>
      <c r="BU20" s="93">
        <v>16.434235317434048</v>
      </c>
      <c r="BV20" s="93">
        <v>2.8981535310827679E-2</v>
      </c>
      <c r="BW20" s="93">
        <v>2.4110689040100342</v>
      </c>
      <c r="BX20" s="93">
        <v>1.4880435357072029E-2</v>
      </c>
      <c r="BY20" s="93">
        <v>0</v>
      </c>
      <c r="BZ20" s="93">
        <v>3.068633150558225E-2</v>
      </c>
      <c r="CA20" s="93">
        <v>1.1446488736209252E-3</v>
      </c>
      <c r="CB20" s="93">
        <f t="shared" si="5"/>
        <v>20.846929787936773</v>
      </c>
      <c r="CC20" s="93">
        <v>20.846929787936773</v>
      </c>
    </row>
    <row r="21" spans="1:81" s="93" customFormat="1">
      <c r="A21" s="93">
        <v>18</v>
      </c>
      <c r="B21" s="7" t="s">
        <v>83</v>
      </c>
      <c r="C21" s="95" t="s">
        <v>83</v>
      </c>
      <c r="D21" s="93">
        <v>90.670396643021363</v>
      </c>
      <c r="E21" s="106">
        <v>13.64</v>
      </c>
      <c r="H21" s="94">
        <v>0.3</v>
      </c>
      <c r="I21" s="93">
        <v>6.8</v>
      </c>
      <c r="J21" s="93">
        <v>26.3</v>
      </c>
      <c r="K21" s="93">
        <v>6.2</v>
      </c>
      <c r="L21" s="93">
        <v>45.2</v>
      </c>
      <c r="M21" s="93">
        <v>10.8</v>
      </c>
      <c r="O21" s="93">
        <f t="shared" si="1"/>
        <v>0</v>
      </c>
      <c r="P21" s="93">
        <f t="shared" si="2"/>
        <v>0</v>
      </c>
      <c r="Q21" s="7"/>
      <c r="R21" s="96">
        <v>14.74901185770751</v>
      </c>
      <c r="S21" s="96"/>
      <c r="T21" s="94">
        <v>0.59782608695652184</v>
      </c>
      <c r="U21" s="97">
        <v>60.177354709418864</v>
      </c>
      <c r="V21" s="97">
        <v>40.624272764806676</v>
      </c>
      <c r="W21" s="94">
        <v>0.58102766798418981</v>
      </c>
      <c r="X21" s="94">
        <v>4.7411067193675898</v>
      </c>
      <c r="Y21" s="94">
        <v>3.9140316205533598</v>
      </c>
      <c r="Z21" s="94">
        <v>1.3557312252964426</v>
      </c>
      <c r="AA21" s="94">
        <v>2.2954545454545454</v>
      </c>
      <c r="AB21" s="94">
        <v>10.948616600790515</v>
      </c>
      <c r="AC21" s="94">
        <v>2.7282608695652177</v>
      </c>
      <c r="AD21" s="94">
        <v>2.9822134387351777</v>
      </c>
      <c r="AE21" s="94">
        <v>0.80335968379446643</v>
      </c>
      <c r="AF21" s="94">
        <v>2.0657370517928291</v>
      </c>
      <c r="AG21" s="94">
        <v>8.7191235059760981</v>
      </c>
      <c r="AH21" s="94">
        <v>1.1571146245059287</v>
      </c>
      <c r="AI21" s="97">
        <v>54.446640316205539</v>
      </c>
      <c r="AJ21" s="94">
        <v>20.293478260869566</v>
      </c>
      <c r="AK21" s="94">
        <v>8.6037549407114629</v>
      </c>
      <c r="AL21" s="94">
        <v>0.26877470355731231</v>
      </c>
      <c r="AM21" s="94">
        <v>3.1837944664031621</v>
      </c>
      <c r="AN21" s="94">
        <v>3.1620553359683799E-2</v>
      </c>
      <c r="AO21" s="99">
        <v>0.14723320158102768</v>
      </c>
      <c r="AP21" s="94">
        <v>0.58102766798418981</v>
      </c>
      <c r="AQ21" s="94">
        <v>6.7193675889328078E-2</v>
      </c>
      <c r="AR21" s="94">
        <v>0.10276679841897235</v>
      </c>
      <c r="AS21" s="94">
        <v>5.9446640316205546</v>
      </c>
      <c r="AT21" s="94">
        <v>4.4515810276679844</v>
      </c>
      <c r="AU21" s="98">
        <v>11.957509881422926</v>
      </c>
      <c r="AV21" s="94">
        <v>1.8181818181818183</v>
      </c>
      <c r="AW21" s="94">
        <v>9.384387351778658</v>
      </c>
      <c r="AX21" s="94">
        <v>3.1482213438735185</v>
      </c>
      <c r="AY21" s="94">
        <v>0.51185770750988158</v>
      </c>
      <c r="AZ21" s="94">
        <v>3.8310276679841899</v>
      </c>
      <c r="BA21" s="94">
        <v>0.61857707509881432</v>
      </c>
      <c r="BB21" s="94">
        <v>3.5790513833992104</v>
      </c>
      <c r="BC21" s="94">
        <v>0.624505928853755</v>
      </c>
      <c r="BD21" s="94">
        <v>1.672924901185771</v>
      </c>
      <c r="BE21" s="94">
        <v>0.20454545454545456</v>
      </c>
      <c r="BF21" s="94">
        <v>1.2806324110671938</v>
      </c>
      <c r="BG21" s="94">
        <v>0.16403162055335971</v>
      </c>
      <c r="BH21" s="94">
        <v>0.29545454545454553</v>
      </c>
      <c r="BI21" s="94">
        <v>2.0750988142292492E-2</v>
      </c>
      <c r="BJ21" s="93">
        <v>3.0000000000000001E-3</v>
      </c>
      <c r="BK21" s="94">
        <v>69.928171828171827</v>
      </c>
      <c r="BL21" s="94">
        <v>5.2371541501976281E-2</v>
      </c>
      <c r="BM21" s="94">
        <v>15.528656126482215</v>
      </c>
      <c r="BN21" s="94">
        <v>1.3833992094861667E-2</v>
      </c>
      <c r="BO21" s="94">
        <v>0.56027667984189722</v>
      </c>
      <c r="BP21" s="94">
        <v>0.25494071146245062</v>
      </c>
      <c r="BQ21" s="98">
        <v>63.540513833992101</v>
      </c>
      <c r="BR21" s="93">
        <v>1.960149665301212</v>
      </c>
      <c r="BS21" s="93">
        <v>1.054245179338586E-2</v>
      </c>
      <c r="BT21" s="93">
        <v>1.6606693975421976</v>
      </c>
      <c r="BU21" s="93">
        <v>3.8969753222099768</v>
      </c>
      <c r="BV21" s="93">
        <v>4.0210590468577924E-2</v>
      </c>
      <c r="BW21" s="93">
        <v>0.85272574682784752</v>
      </c>
      <c r="BX21" s="93">
        <v>7.8555260265760138E-3</v>
      </c>
      <c r="BY21" s="93">
        <v>0</v>
      </c>
      <c r="BZ21" s="93">
        <v>6.5400519532420237E-2</v>
      </c>
      <c r="CA21" s="93">
        <v>1.3341332800479453E-3</v>
      </c>
      <c r="CB21" s="93">
        <f t="shared" si="5"/>
        <v>8.4958633529822443</v>
      </c>
      <c r="CC21" s="93">
        <v>8.4958633529822407</v>
      </c>
    </row>
    <row r="22" spans="1:81" s="103" customFormat="1">
      <c r="A22" s="93"/>
      <c r="B22" s="8"/>
      <c r="C22" s="95"/>
      <c r="D22" s="93"/>
      <c r="E22" s="106"/>
      <c r="F22" s="93"/>
      <c r="G22" s="93"/>
      <c r="H22" s="100"/>
      <c r="I22" s="93"/>
      <c r="J22" s="93"/>
      <c r="K22" s="93"/>
      <c r="L22" s="93"/>
      <c r="M22" s="93"/>
      <c r="N22" s="93"/>
      <c r="O22" s="93"/>
      <c r="P22" s="93"/>
      <c r="Q22" s="8"/>
      <c r="R22" s="101"/>
      <c r="S22" s="101"/>
      <c r="T22" s="100"/>
      <c r="U22" s="102"/>
      <c r="V22" s="102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4"/>
      <c r="AI22" s="102"/>
      <c r="AJ22" s="100"/>
      <c r="AK22" s="102"/>
      <c r="AL22" s="100"/>
      <c r="AM22" s="100"/>
      <c r="AN22" s="100"/>
      <c r="AO22" s="105"/>
      <c r="AP22" s="100"/>
      <c r="AQ22" s="100"/>
      <c r="AR22" s="100"/>
      <c r="AS22" s="104"/>
      <c r="AT22" s="104"/>
      <c r="AU22" s="102"/>
      <c r="AV22" s="100"/>
      <c r="AW22" s="100"/>
      <c r="AX22" s="100"/>
      <c r="AY22" s="100"/>
      <c r="AZ22" s="100"/>
      <c r="BA22" s="100"/>
      <c r="BB22" s="100"/>
      <c r="BC22" s="100"/>
      <c r="BD22" s="100"/>
      <c r="BE22" s="100"/>
      <c r="BF22" s="100"/>
      <c r="BG22" s="100"/>
      <c r="BH22" s="100"/>
      <c r="BI22" s="100"/>
      <c r="BK22" s="100"/>
      <c r="BL22" s="100"/>
      <c r="BM22" s="100"/>
      <c r="BN22" s="100"/>
      <c r="BO22" s="100"/>
      <c r="BP22" s="100"/>
      <c r="BQ22" s="102"/>
      <c r="CB22" s="93"/>
    </row>
    <row r="23" spans="1:81" s="93" customFormat="1">
      <c r="A23" s="93">
        <v>20</v>
      </c>
      <c r="B23" s="7" t="s">
        <v>85</v>
      </c>
      <c r="C23" s="95" t="s">
        <v>85</v>
      </c>
      <c r="D23" s="93">
        <v>82.825457088620297</v>
      </c>
      <c r="E23" s="106">
        <v>25.3</v>
      </c>
      <c r="H23" s="94"/>
      <c r="I23" s="93">
        <v>33.299999999999997</v>
      </c>
      <c r="J23" s="93">
        <v>6.7</v>
      </c>
      <c r="K23" s="93">
        <v>16.399999999999999</v>
      </c>
      <c r="L23" s="93">
        <v>20.5</v>
      </c>
      <c r="M23" s="93">
        <v>1.2</v>
      </c>
      <c r="O23" s="93">
        <f t="shared" si="1"/>
        <v>1.0878999999999999</v>
      </c>
      <c r="P23" s="93">
        <f t="shared" si="2"/>
        <v>559</v>
      </c>
      <c r="Q23" s="7">
        <v>4.3</v>
      </c>
      <c r="R23" s="96">
        <v>100.71146245059283</v>
      </c>
      <c r="S23" s="6">
        <f t="shared" ref="S23:S29" si="6">(((R23/10000)/(E23))*100)*10000</f>
        <v>398.06902154384517</v>
      </c>
      <c r="T23" s="94">
        <v>5.082015810276677</v>
      </c>
      <c r="U23" s="97">
        <v>91.976767676767679</v>
      </c>
      <c r="V23" s="97">
        <v>72.939706516180905</v>
      </c>
      <c r="W23" s="94">
        <v>2.7549407114624489</v>
      </c>
      <c r="X23" s="94">
        <v>12.126482213438731</v>
      </c>
      <c r="Y23" s="94">
        <v>11.724308300395252</v>
      </c>
      <c r="Z23" s="94">
        <v>2.9110671936758883</v>
      </c>
      <c r="AA23" s="94">
        <v>21.981225296442677</v>
      </c>
      <c r="AB23" s="94">
        <v>23.966403162055325</v>
      </c>
      <c r="AC23" s="94">
        <v>1.5899209486166002</v>
      </c>
      <c r="AD23" s="94">
        <v>7.7332015810276635</v>
      </c>
      <c r="AE23" s="94">
        <v>0.82905138339920903</v>
      </c>
      <c r="AF23" s="94">
        <v>4.3115079365079358</v>
      </c>
      <c r="AG23" s="94">
        <v>9.5575396825396801</v>
      </c>
      <c r="AH23" s="94">
        <v>1.5741106719367584</v>
      </c>
      <c r="AI23" s="97">
        <v>29.407114624505915</v>
      </c>
      <c r="AJ23" s="94">
        <v>18.738142292490107</v>
      </c>
      <c r="AK23" s="98">
        <v>79.259881422924863</v>
      </c>
      <c r="AL23" s="94">
        <v>5.6581027667984163</v>
      </c>
      <c r="AM23" s="94">
        <v>4.4367588932806301</v>
      </c>
      <c r="AN23" s="94">
        <v>0.16600790513833985</v>
      </c>
      <c r="AO23" s="99">
        <v>5.237154150197626E-2</v>
      </c>
      <c r="AP23" s="94">
        <v>1.1343873517786556</v>
      </c>
      <c r="AQ23" s="94">
        <v>0.26877470355731209</v>
      </c>
      <c r="AR23" s="94">
        <v>0.16007905138339912</v>
      </c>
      <c r="AS23" s="94">
        <v>7.9347826086956497</v>
      </c>
      <c r="AT23" s="94">
        <v>7.0286561264822094</v>
      </c>
      <c r="AU23" s="98">
        <v>16.682806324110665</v>
      </c>
      <c r="AV23" s="94">
        <v>2.0573122529644259</v>
      </c>
      <c r="AW23" s="94">
        <v>9.034584980237149</v>
      </c>
      <c r="AX23" s="94">
        <v>2.3339920948616593</v>
      </c>
      <c r="AY23" s="94">
        <v>0.36956521739130416</v>
      </c>
      <c r="AZ23" s="94">
        <v>2.8409090909090895</v>
      </c>
      <c r="BA23" s="94">
        <v>0.46442687747035555</v>
      </c>
      <c r="BB23" s="94">
        <v>3.0454545454545445</v>
      </c>
      <c r="BC23" s="94">
        <v>0.60276679841897207</v>
      </c>
      <c r="BD23" s="94">
        <v>1.7954545454545447</v>
      </c>
      <c r="BE23" s="94">
        <v>0.234189723320158</v>
      </c>
      <c r="BF23" s="94">
        <v>1.6778656126482203</v>
      </c>
      <c r="BG23" s="94">
        <v>0.23320158102766786</v>
      </c>
      <c r="BH23" s="94">
        <v>2.2915019762845841</v>
      </c>
      <c r="BI23" s="94">
        <v>0.39031620553359664</v>
      </c>
      <c r="BJ23" s="93">
        <v>1.0999999999999999E-2</v>
      </c>
      <c r="BK23" s="102">
        <v>188.89460539460538</v>
      </c>
      <c r="BL23" s="94">
        <v>0.12944664031620548</v>
      </c>
      <c r="BM23" s="94">
        <v>60.680830039525659</v>
      </c>
      <c r="BN23" s="94">
        <v>0.43675889328063222</v>
      </c>
      <c r="BO23" s="94">
        <v>8.1215415019762816</v>
      </c>
      <c r="BP23" s="94">
        <v>2.3359683794466397</v>
      </c>
      <c r="BQ23" s="98">
        <v>67.139328063241067</v>
      </c>
      <c r="BR23" s="93">
        <v>5.8101478669197535</v>
      </c>
      <c r="BS23" s="93">
        <v>0.11111929263662669</v>
      </c>
      <c r="BT23" s="93">
        <v>4.9909221700469413</v>
      </c>
      <c r="BU23" s="93">
        <v>5.9286522130082746</v>
      </c>
      <c r="BV23" s="93">
        <v>2.2842142072135006E-2</v>
      </c>
      <c r="BW23" s="93">
        <v>0.11833260065940614</v>
      </c>
      <c r="BX23" s="93">
        <v>8.4155260265760543E-4</v>
      </c>
      <c r="BY23" s="93">
        <v>0</v>
      </c>
      <c r="BZ23" s="93">
        <v>8.9479368568288253E-2</v>
      </c>
      <c r="CA23" s="93">
        <v>2.4731341792386769E-3</v>
      </c>
      <c r="CB23" s="93">
        <f t="shared" ref="CB23:CB29" si="7">SUM(BR23:CA23)</f>
        <v>17.074810340693325</v>
      </c>
      <c r="CC23" s="93">
        <v>17.074810340693325</v>
      </c>
    </row>
    <row r="24" spans="1:81" s="93" customFormat="1">
      <c r="A24" s="93">
        <v>21</v>
      </c>
      <c r="B24" s="7" t="s">
        <v>86</v>
      </c>
      <c r="C24" s="95" t="s">
        <v>86</v>
      </c>
      <c r="D24" s="93">
        <v>56.606261613154587</v>
      </c>
      <c r="E24" s="106">
        <v>61.69</v>
      </c>
      <c r="H24" s="94"/>
      <c r="I24" s="93">
        <v>84.3</v>
      </c>
      <c r="J24" s="93">
        <v>11.4</v>
      </c>
      <c r="L24" s="93">
        <v>0.4</v>
      </c>
      <c r="O24" s="93">
        <f t="shared" si="1"/>
        <v>1.6656300000000002</v>
      </c>
      <c r="P24" s="93">
        <f t="shared" si="2"/>
        <v>351</v>
      </c>
      <c r="Q24" s="7">
        <v>2.7</v>
      </c>
      <c r="R24" s="96">
        <v>359.11823647294585</v>
      </c>
      <c r="S24" s="6">
        <f t="shared" si="6"/>
        <v>582.13363020415932</v>
      </c>
      <c r="T24" s="94">
        <v>5.24</v>
      </c>
      <c r="U24" s="97">
        <v>210.7490706319702</v>
      </c>
      <c r="V24" s="97">
        <v>549.92978330766471</v>
      </c>
      <c r="W24" s="93">
        <v>11.7</v>
      </c>
      <c r="X24" s="93">
        <v>40.4</v>
      </c>
      <c r="Y24" s="93">
        <v>48.4</v>
      </c>
      <c r="Z24" s="94">
        <v>0.52900000000000003</v>
      </c>
      <c r="AA24" s="93">
        <v>6.3</v>
      </c>
      <c r="AB24" s="93">
        <v>11.3</v>
      </c>
      <c r="AC24" s="93">
        <v>21</v>
      </c>
      <c r="AD24" s="93">
        <v>25.3</v>
      </c>
      <c r="AE24" s="94" t="s">
        <v>63</v>
      </c>
      <c r="AF24" s="94">
        <v>5.09</v>
      </c>
      <c r="AG24" s="94">
        <v>1.07</v>
      </c>
      <c r="AH24" s="94">
        <v>8.6300000000000008</v>
      </c>
      <c r="AI24" s="97">
        <v>43.3</v>
      </c>
      <c r="AJ24" s="94">
        <v>30.6</v>
      </c>
      <c r="AK24" s="93">
        <v>361</v>
      </c>
      <c r="AL24" s="93">
        <v>24.8</v>
      </c>
      <c r="AM24" s="94">
        <v>4</v>
      </c>
      <c r="AN24" s="94">
        <v>0.10199999999999999</v>
      </c>
      <c r="AO24" s="99">
        <v>3.4000000000000002E-2</v>
      </c>
      <c r="AP24" s="94">
        <v>2.35</v>
      </c>
      <c r="AQ24" s="94" t="s">
        <v>65</v>
      </c>
      <c r="AR24" s="94">
        <v>0.98399999999999999</v>
      </c>
      <c r="AS24" s="93">
        <v>146</v>
      </c>
      <c r="AT24" s="93">
        <v>70.099999999999994</v>
      </c>
      <c r="AU24" s="93">
        <v>115</v>
      </c>
      <c r="AV24" s="94">
        <v>12.1</v>
      </c>
      <c r="AW24" s="94">
        <v>36.700000000000003</v>
      </c>
      <c r="AX24" s="94">
        <v>5.94</v>
      </c>
      <c r="AY24" s="94">
        <v>0.59599999999999997</v>
      </c>
      <c r="AZ24" s="94">
        <v>6.08</v>
      </c>
      <c r="BA24" s="94">
        <v>0.80100000000000005</v>
      </c>
      <c r="BB24" s="94">
        <v>4.62</v>
      </c>
      <c r="BC24" s="94">
        <v>0.99399999999999999</v>
      </c>
      <c r="BD24" s="94">
        <v>3.2</v>
      </c>
      <c r="BE24" s="94">
        <v>0.51300000000000001</v>
      </c>
      <c r="BF24" s="94">
        <v>3.54</v>
      </c>
      <c r="BG24" s="94">
        <v>0.56000000000000005</v>
      </c>
      <c r="BH24" s="93">
        <v>10</v>
      </c>
      <c r="BI24" s="94">
        <v>1.46</v>
      </c>
      <c r="BJ24" s="93">
        <v>5.0000000000000001E-3</v>
      </c>
      <c r="BK24" s="94">
        <v>68.604004449388214</v>
      </c>
      <c r="BL24" s="94">
        <v>0.151</v>
      </c>
      <c r="BM24" s="94">
        <v>4.88</v>
      </c>
      <c r="BN24" s="94">
        <v>0.59799999999999998</v>
      </c>
      <c r="BO24" s="94">
        <v>22.9</v>
      </c>
      <c r="BP24" s="94">
        <v>5.79</v>
      </c>
      <c r="BQ24" s="97">
        <v>291.34399999999999</v>
      </c>
      <c r="BR24" s="93">
        <v>22.590780204191724</v>
      </c>
      <c r="BS24" s="93">
        <v>0.93730474915586104</v>
      </c>
      <c r="BT24" s="93">
        <v>18.312157599248764</v>
      </c>
      <c r="BU24" s="93">
        <v>0.91126850612375376</v>
      </c>
      <c r="BV24" s="93">
        <v>7.0731793570558019E-2</v>
      </c>
      <c r="BW24" s="93">
        <v>6.6826357115741933E-2</v>
      </c>
      <c r="BX24" s="93">
        <v>0</v>
      </c>
      <c r="BY24" s="93">
        <v>1.3365271423148388E-2</v>
      </c>
      <c r="BZ24" s="93">
        <v>0.25992849293720399</v>
      </c>
      <c r="CA24" s="93">
        <v>3.0722766777886556E-2</v>
      </c>
      <c r="CB24" s="93">
        <f t="shared" si="7"/>
        <v>43.193085740544646</v>
      </c>
      <c r="CC24" s="93">
        <v>43.193085740544646</v>
      </c>
    </row>
    <row r="25" spans="1:81" s="93" customFormat="1">
      <c r="A25" s="93">
        <v>22</v>
      </c>
      <c r="B25" s="7" t="s">
        <v>87</v>
      </c>
      <c r="C25" s="95" t="s">
        <v>87</v>
      </c>
      <c r="D25" s="93">
        <v>82.629662237874214</v>
      </c>
      <c r="E25" s="106">
        <v>19.8</v>
      </c>
      <c r="H25" s="94">
        <v>0.6</v>
      </c>
      <c r="I25" s="93">
        <v>54</v>
      </c>
      <c r="J25" s="93">
        <v>21.3</v>
      </c>
      <c r="K25" s="93">
        <v>10.8</v>
      </c>
      <c r="L25" s="93">
        <v>4.5</v>
      </c>
      <c r="O25" s="93">
        <f t="shared" si="1"/>
        <v>1.4454</v>
      </c>
      <c r="P25" s="93">
        <f t="shared" si="2"/>
        <v>949</v>
      </c>
      <c r="Q25" s="7">
        <v>7.3</v>
      </c>
      <c r="R25" s="96">
        <v>272.58382642998032</v>
      </c>
      <c r="S25" s="6">
        <f t="shared" si="6"/>
        <v>1376.6859920706077</v>
      </c>
      <c r="T25" s="94">
        <v>3.0443786982248526</v>
      </c>
      <c r="U25" s="97">
        <v>117.99801192842941</v>
      </c>
      <c r="V25" s="97">
        <v>99.288196030331605</v>
      </c>
      <c r="W25" s="94">
        <v>0.91715976331360971</v>
      </c>
      <c r="X25" s="98">
        <v>19.786982248520715</v>
      </c>
      <c r="Y25" s="94">
        <v>10.302761341222883</v>
      </c>
      <c r="Z25" s="94">
        <v>0.96646942800788971</v>
      </c>
      <c r="AA25" s="94">
        <v>3.135108481262328</v>
      </c>
      <c r="AB25" s="94">
        <v>5.1617357001972399</v>
      </c>
      <c r="AC25" s="94">
        <v>1.6341222879684421</v>
      </c>
      <c r="AD25" s="94">
        <v>10.854043392504932</v>
      </c>
      <c r="AE25" s="94">
        <v>1.428994082840237</v>
      </c>
      <c r="AF25" s="94">
        <v>0.55976095617529864</v>
      </c>
      <c r="AG25" s="94">
        <v>0.86653386454183257</v>
      </c>
      <c r="AH25" s="94">
        <v>2.7859960552268253</v>
      </c>
      <c r="AI25" s="97">
        <v>21.715976331360952</v>
      </c>
      <c r="AJ25" s="94">
        <v>12.028599605522686</v>
      </c>
      <c r="AK25" s="98">
        <v>83.186390532544408</v>
      </c>
      <c r="AL25" s="94">
        <v>3.2958579881656811</v>
      </c>
      <c r="AM25" s="94">
        <v>4.3885601577909279</v>
      </c>
      <c r="AN25" s="94">
        <v>0.10256410256410259</v>
      </c>
      <c r="AO25" s="99">
        <v>1.0848126232741619E-2</v>
      </c>
      <c r="AP25" s="94">
        <v>1.0887573964497044</v>
      </c>
      <c r="AQ25" s="94">
        <v>7.1005917159763343E-2</v>
      </c>
      <c r="AR25" s="94">
        <v>0.25838264299802771</v>
      </c>
      <c r="AS25" s="98">
        <v>11.739644970414204</v>
      </c>
      <c r="AT25" s="94">
        <v>14.880670611439847</v>
      </c>
      <c r="AU25" s="98">
        <v>35.137080867850109</v>
      </c>
      <c r="AV25" s="94">
        <v>3.2702169625246551</v>
      </c>
      <c r="AW25" s="94">
        <v>12.107495069033531</v>
      </c>
      <c r="AX25" s="94">
        <v>2.2130177514792906</v>
      </c>
      <c r="AY25" s="94">
        <v>0.32741617357001984</v>
      </c>
      <c r="AZ25" s="94">
        <v>2.7287968441814598</v>
      </c>
      <c r="BA25" s="94">
        <v>0.36489151873767267</v>
      </c>
      <c r="BB25" s="94">
        <v>2.187376725838265</v>
      </c>
      <c r="BC25" s="94">
        <v>0.42800788954635116</v>
      </c>
      <c r="BD25" s="94">
        <v>1.2869822485207105</v>
      </c>
      <c r="BE25" s="94">
        <v>0.17455621301775151</v>
      </c>
      <c r="BF25" s="94">
        <v>1.1755424063116373</v>
      </c>
      <c r="BG25" s="94">
        <v>0.15779092702169628</v>
      </c>
      <c r="BH25" s="94">
        <v>2.5098619329388567</v>
      </c>
      <c r="BI25" s="94">
        <v>0.29487179487179493</v>
      </c>
      <c r="BJ25" s="93">
        <v>7.0000000000000001E-3</v>
      </c>
      <c r="BK25" s="94">
        <v>50.459050445103856</v>
      </c>
      <c r="BL25" s="94">
        <v>4.8323471400394495E-2</v>
      </c>
      <c r="BM25" s="94">
        <v>6.5611439842209096</v>
      </c>
      <c r="BN25" s="94">
        <v>0.24852071005917165</v>
      </c>
      <c r="BO25" s="94">
        <v>5.1745562130177527</v>
      </c>
      <c r="BP25" s="94">
        <v>2.8934911242603558</v>
      </c>
      <c r="BQ25" s="98">
        <v>88.468441814595678</v>
      </c>
      <c r="BR25" s="93">
        <v>9.0985829198014869</v>
      </c>
      <c r="BS25" s="93">
        <v>0.20149591804065911</v>
      </c>
      <c r="BT25" s="93">
        <v>7.3111751640787439</v>
      </c>
      <c r="BU25" s="93">
        <v>0.36651412678085404</v>
      </c>
      <c r="BV25" s="93">
        <v>3.2135124859932702E-2</v>
      </c>
      <c r="BW25" s="93">
        <v>9.1889086761645408E-2</v>
      </c>
      <c r="BX25" s="93">
        <v>2.2581439090763519E-4</v>
      </c>
      <c r="BY25" s="93">
        <v>3.7867336321434214E-3</v>
      </c>
      <c r="BZ25" s="93">
        <v>0.16675524251640753</v>
      </c>
      <c r="CA25" s="93">
        <v>8.2856511125339993E-3</v>
      </c>
      <c r="CB25" s="93">
        <f t="shared" si="7"/>
        <v>17.280845781975319</v>
      </c>
      <c r="CC25" s="93">
        <v>17.280845781975319</v>
      </c>
    </row>
    <row r="26" spans="1:81" s="93" customFormat="1">
      <c r="A26" s="93">
        <v>23</v>
      </c>
      <c r="B26" s="7" t="s">
        <v>88</v>
      </c>
      <c r="C26" s="95" t="s">
        <v>88</v>
      </c>
      <c r="D26" s="93">
        <v>90.531205574354857</v>
      </c>
      <c r="E26" s="106">
        <v>10.82</v>
      </c>
      <c r="F26" s="93">
        <v>3</v>
      </c>
      <c r="G26" s="93" t="s">
        <v>137</v>
      </c>
      <c r="H26" s="94"/>
      <c r="I26" s="93">
        <v>37.5</v>
      </c>
      <c r="J26" s="93">
        <v>34.4</v>
      </c>
      <c r="K26" s="93">
        <v>11.6</v>
      </c>
      <c r="L26" s="93">
        <v>0.9</v>
      </c>
      <c r="M26" s="93">
        <v>2</v>
      </c>
      <c r="O26" s="93">
        <f t="shared" si="1"/>
        <v>1.25512</v>
      </c>
      <c r="P26" s="93">
        <f t="shared" si="2"/>
        <v>1508</v>
      </c>
      <c r="Q26" s="7">
        <v>11.6</v>
      </c>
      <c r="R26" s="96">
        <v>247.81746031746042</v>
      </c>
      <c r="S26" s="6">
        <f t="shared" si="6"/>
        <v>2290.3646979432569</v>
      </c>
      <c r="T26" s="94">
        <v>3.3462301587301599</v>
      </c>
      <c r="U26" s="97">
        <v>66.606719367588894</v>
      </c>
      <c r="V26" s="97">
        <v>60.601145271181267</v>
      </c>
      <c r="W26" s="94">
        <v>3.9900793650793673</v>
      </c>
      <c r="X26" s="98">
        <v>17.748015873015881</v>
      </c>
      <c r="Y26" s="94">
        <v>7.8759920634920668</v>
      </c>
      <c r="Z26" s="94">
        <v>0.8690476190476194</v>
      </c>
      <c r="AA26" s="94">
        <v>1.9831349206349214</v>
      </c>
      <c r="AB26" s="94">
        <v>2.9384920634920655</v>
      </c>
      <c r="AC26" s="94">
        <v>1.5505952380952395</v>
      </c>
      <c r="AD26" s="94">
        <v>13.63690476190477</v>
      </c>
      <c r="AE26" s="94">
        <v>4.6259920634920659</v>
      </c>
      <c r="AF26" s="94">
        <v>0.32730923694779102</v>
      </c>
      <c r="AG26" s="94">
        <v>0.15662650602409633</v>
      </c>
      <c r="AH26" s="94">
        <v>0.75496031746031778</v>
      </c>
      <c r="AI26" s="97">
        <v>28.412698412698425</v>
      </c>
      <c r="AJ26" s="94">
        <v>41.961309523809547</v>
      </c>
      <c r="AK26" s="98">
        <v>59.772817460317491</v>
      </c>
      <c r="AL26" s="94">
        <v>2.8551587301587316</v>
      </c>
      <c r="AM26" s="94">
        <v>4.696428571428573</v>
      </c>
      <c r="AN26" s="94">
        <v>6.5476190476190507E-2</v>
      </c>
      <c r="AO26" s="99">
        <v>6.9444444444444484E-3</v>
      </c>
      <c r="AP26" s="94">
        <v>0.54960317460317487</v>
      </c>
      <c r="AQ26" s="94" t="s">
        <v>65</v>
      </c>
      <c r="AR26" s="94">
        <v>8.1349206349206379E-2</v>
      </c>
      <c r="AS26" s="94">
        <v>5.6865079365079394</v>
      </c>
      <c r="AT26" s="94">
        <v>15.04067460317461</v>
      </c>
      <c r="AU26" s="98">
        <v>33.739087301587318</v>
      </c>
      <c r="AV26" s="94">
        <v>3.8174603174603194</v>
      </c>
      <c r="AW26" s="94">
        <v>15.274801587301594</v>
      </c>
      <c r="AX26" s="94">
        <v>3.4980158730158748</v>
      </c>
      <c r="AY26" s="94">
        <v>0.63293650793650824</v>
      </c>
      <c r="AZ26" s="94">
        <v>5.0089285714285738</v>
      </c>
      <c r="BA26" s="94">
        <v>0.94047619047619091</v>
      </c>
      <c r="BB26" s="94">
        <v>6.7817460317460343</v>
      </c>
      <c r="BC26" s="94">
        <v>1.4603174603174609</v>
      </c>
      <c r="BD26" s="94">
        <v>4.6200396825396846</v>
      </c>
      <c r="BE26" s="94">
        <v>0.62400793650793673</v>
      </c>
      <c r="BF26" s="94">
        <v>4.2242063492063515</v>
      </c>
      <c r="BG26" s="94">
        <v>0.5912698412698415</v>
      </c>
      <c r="BH26" s="94">
        <v>1.7589285714285723</v>
      </c>
      <c r="BI26" s="94">
        <v>5.6547619047619083E-2</v>
      </c>
      <c r="BJ26" s="93">
        <v>7.0000000000000001E-3</v>
      </c>
      <c r="BK26" s="94">
        <v>44.455219512195121</v>
      </c>
      <c r="BL26" s="99">
        <v>2.9761904761904769E-3</v>
      </c>
      <c r="BM26" s="94">
        <v>1.3918650793650802</v>
      </c>
      <c r="BN26" s="94">
        <v>5.3571428571428596E-2</v>
      </c>
      <c r="BO26" s="94">
        <v>4.1517857142857171</v>
      </c>
      <c r="BP26" s="94">
        <v>2.740079365079366</v>
      </c>
      <c r="BQ26" s="97">
        <v>138.21527777777789</v>
      </c>
      <c r="BR26" s="93">
        <v>5.0033109745108941</v>
      </c>
      <c r="BS26" s="93">
        <v>2.7648879722883817E-2</v>
      </c>
      <c r="BT26" s="93">
        <v>3.9333372044129926</v>
      </c>
      <c r="BU26" s="93">
        <v>0.19032276795546735</v>
      </c>
      <c r="BV26" s="93">
        <v>2.9921390385038653E-2</v>
      </c>
      <c r="BW26" s="93">
        <v>0.12498808641851589</v>
      </c>
      <c r="BX26" s="93">
        <v>3.2193901047193482E-4</v>
      </c>
      <c r="BY26" s="93">
        <v>1.7517269687443513E-3</v>
      </c>
      <c r="BZ26" s="93">
        <v>6.1263099933924071E-2</v>
      </c>
      <c r="CA26" s="93">
        <v>6.2872794986283754E-3</v>
      </c>
      <c r="CB26" s="93">
        <f t="shared" si="7"/>
        <v>9.379153348817562</v>
      </c>
      <c r="CC26" s="93">
        <v>9.379153348817562</v>
      </c>
    </row>
    <row r="27" spans="1:81" s="93" customFormat="1">
      <c r="A27" s="93">
        <v>24</v>
      </c>
      <c r="B27" s="7" t="s">
        <v>89</v>
      </c>
      <c r="C27" s="95" t="s">
        <v>89</v>
      </c>
      <c r="D27" s="93">
        <v>92.452981192477097</v>
      </c>
      <c r="E27" s="106">
        <v>8.9</v>
      </c>
      <c r="F27" s="93">
        <v>5</v>
      </c>
      <c r="G27" s="93" t="s">
        <v>137</v>
      </c>
      <c r="H27" s="94"/>
      <c r="I27" s="93">
        <v>50.1</v>
      </c>
      <c r="J27" s="93">
        <v>17.7</v>
      </c>
      <c r="K27" s="93">
        <v>19.100000000000001</v>
      </c>
      <c r="O27" s="93">
        <f t="shared" si="1"/>
        <v>0.7209000000000001</v>
      </c>
      <c r="P27" s="93">
        <f t="shared" si="2"/>
        <v>1053</v>
      </c>
      <c r="Q27" s="7">
        <v>8.1</v>
      </c>
      <c r="R27" s="96">
        <v>124.73895582329314</v>
      </c>
      <c r="S27" s="6">
        <f t="shared" si="6"/>
        <v>1401.5613013853163</v>
      </c>
      <c r="T27" s="94">
        <v>3.4728915662650599</v>
      </c>
      <c r="U27" s="97">
        <v>107.74007936507942</v>
      </c>
      <c r="V27" s="97">
        <v>50.370978035759883</v>
      </c>
      <c r="W27" s="94">
        <v>4.2429718875502003</v>
      </c>
      <c r="X27" s="98">
        <v>22.112449799196781</v>
      </c>
      <c r="Y27" s="94">
        <v>10.189759036144578</v>
      </c>
      <c r="Z27" s="94">
        <v>0.73092369477911623</v>
      </c>
      <c r="AA27" s="94">
        <v>2.3042168674698789</v>
      </c>
      <c r="AB27" s="94">
        <v>7.1365461847389549</v>
      </c>
      <c r="AC27" s="94">
        <v>2.5451807228915655</v>
      </c>
      <c r="AD27" s="94">
        <v>17.30923694779116</v>
      </c>
      <c r="AE27" s="94">
        <v>10.711847389558232</v>
      </c>
      <c r="AF27" s="94">
        <v>0.47188755020080309</v>
      </c>
      <c r="AG27" s="94">
        <v>0.92570281124497955</v>
      </c>
      <c r="AH27" s="94">
        <v>1.0431726907630521</v>
      </c>
      <c r="AI27" s="97">
        <v>26.345381526104411</v>
      </c>
      <c r="AJ27" s="94">
        <v>43.029116465863439</v>
      </c>
      <c r="AK27" s="98">
        <v>61.115461847389547</v>
      </c>
      <c r="AL27" s="94">
        <v>3.0401606425702807</v>
      </c>
      <c r="AM27" s="94">
        <v>5.2630522088353402</v>
      </c>
      <c r="AN27" s="94">
        <v>7.429718875502006E-2</v>
      </c>
      <c r="AO27" s="99">
        <v>1.1044176706827306E-2</v>
      </c>
      <c r="AP27" s="94">
        <v>1.0341365461847387</v>
      </c>
      <c r="AQ27" s="94" t="s">
        <v>65</v>
      </c>
      <c r="AR27" s="94">
        <v>0.10843373493975902</v>
      </c>
      <c r="AS27" s="94">
        <v>6.2188755020080304</v>
      </c>
      <c r="AT27" s="94">
        <v>30.97489959839357</v>
      </c>
      <c r="AU27" s="98">
        <v>85.531124497991939</v>
      </c>
      <c r="AV27" s="94">
        <v>9.9558232931726884</v>
      </c>
      <c r="AW27" s="94">
        <v>40.444779116465853</v>
      </c>
      <c r="AX27" s="94">
        <v>8.3755020080321252</v>
      </c>
      <c r="AY27" s="94">
        <v>1.2811244979919676</v>
      </c>
      <c r="AZ27" s="94">
        <v>9.123493975903612</v>
      </c>
      <c r="BA27" s="94">
        <v>1.3694779116465861</v>
      </c>
      <c r="BB27" s="94">
        <v>8.7730923694779115</v>
      </c>
      <c r="BC27" s="94">
        <v>1.7751004016064253</v>
      </c>
      <c r="BD27" s="94">
        <v>5.3805220883534126</v>
      </c>
      <c r="BE27" s="94">
        <v>0.76204819277108427</v>
      </c>
      <c r="BF27" s="94">
        <v>5.2971887550200796</v>
      </c>
      <c r="BG27" s="94">
        <v>0.7429718875502006</v>
      </c>
      <c r="BH27" s="94">
        <v>1.8323293172690762</v>
      </c>
      <c r="BI27" s="94">
        <v>0.15160642570281121</v>
      </c>
      <c r="BJ27" s="93">
        <v>7.0000000000000001E-3</v>
      </c>
      <c r="BK27" s="94">
        <v>59.767623762376232</v>
      </c>
      <c r="BL27" s="94">
        <v>1.3052208835341363E-2</v>
      </c>
      <c r="BM27" s="94">
        <v>1.3624497991967868</v>
      </c>
      <c r="BN27" s="94">
        <v>6.4257028112449793E-2</v>
      </c>
      <c r="BO27" s="94">
        <v>3.8303212851405615</v>
      </c>
      <c r="BP27" s="94">
        <v>2.0883534136546178</v>
      </c>
      <c r="BQ27" s="97">
        <v>252.81626506024094</v>
      </c>
      <c r="BR27" s="93">
        <v>3.9221856742696524</v>
      </c>
      <c r="BS27" s="93">
        <v>8.7545418167265673E-2</v>
      </c>
      <c r="BT27" s="93">
        <v>3.0437126850739866</v>
      </c>
      <c r="BU27" s="93">
        <v>0.10867707082832981</v>
      </c>
      <c r="BV27" s="93">
        <v>2.8074909963985203E-2</v>
      </c>
      <c r="BW27" s="93">
        <v>0.13433693477390768</v>
      </c>
      <c r="BX27" s="93">
        <v>3.9244497799119095E-4</v>
      </c>
      <c r="BY27" s="93">
        <v>1.705626250500176E-3</v>
      </c>
      <c r="BZ27" s="93">
        <v>8.226250500199965E-2</v>
      </c>
      <c r="CA27" s="93">
        <v>8.8300120048017978E-3</v>
      </c>
      <c r="CB27" s="93">
        <f t="shared" si="7"/>
        <v>7.4177232813124201</v>
      </c>
      <c r="CC27" s="93">
        <v>7.4177232813124192</v>
      </c>
    </row>
    <row r="28" spans="1:81" s="93" customFormat="1">
      <c r="A28" s="93">
        <v>25</v>
      </c>
      <c r="B28" s="7" t="s">
        <v>90</v>
      </c>
      <c r="C28" s="95" t="s">
        <v>90</v>
      </c>
      <c r="D28" s="93">
        <v>84.12958704129592</v>
      </c>
      <c r="E28" s="106">
        <v>49.26</v>
      </c>
      <c r="F28" s="93">
        <v>1</v>
      </c>
      <c r="G28" s="93" t="s">
        <v>137</v>
      </c>
      <c r="H28" s="94"/>
      <c r="I28" s="93">
        <v>50.2</v>
      </c>
      <c r="J28" s="93">
        <v>30.3</v>
      </c>
      <c r="K28" s="93">
        <v>3.1</v>
      </c>
      <c r="O28" s="93">
        <f t="shared" si="1"/>
        <v>4.3841400000000004</v>
      </c>
      <c r="P28" s="93">
        <f t="shared" si="2"/>
        <v>1157</v>
      </c>
      <c r="Q28" s="7">
        <v>8.9</v>
      </c>
      <c r="R28" s="96">
        <v>524.40476190476181</v>
      </c>
      <c r="S28" s="6">
        <f t="shared" si="6"/>
        <v>1064.5650870985826</v>
      </c>
      <c r="T28" s="94">
        <v>3.8343253968253963</v>
      </c>
      <c r="U28" s="97">
        <v>105.42199999999998</v>
      </c>
      <c r="V28" s="97">
        <v>85.585224807523744</v>
      </c>
      <c r="W28" s="94">
        <v>2.6111111111111107</v>
      </c>
      <c r="X28" s="98">
        <v>24.607142857142854</v>
      </c>
      <c r="Y28" s="94">
        <v>20.399801587301582</v>
      </c>
      <c r="Z28" s="94">
        <v>0.84126984126984117</v>
      </c>
      <c r="AA28" s="94">
        <v>6.1557539682539675</v>
      </c>
      <c r="AB28" s="94">
        <v>5.8630952380952372</v>
      </c>
      <c r="AC28" s="94">
        <v>2.2609126984126982</v>
      </c>
      <c r="AD28" s="94">
        <v>33.115079365079367</v>
      </c>
      <c r="AE28" s="94">
        <v>11.546626984126984</v>
      </c>
      <c r="AF28" s="94">
        <v>0.62874251497006028</v>
      </c>
      <c r="AG28" s="94">
        <v>0.41317365269461104</v>
      </c>
      <c r="AH28" s="94">
        <v>2.7311507936507931</v>
      </c>
      <c r="AI28" s="97">
        <v>34.047619047619044</v>
      </c>
      <c r="AJ28" s="94">
        <v>39.084325396825399</v>
      </c>
      <c r="AK28" s="98">
        <v>95.665674603174594</v>
      </c>
      <c r="AL28" s="94">
        <v>4.6488095238095237</v>
      </c>
      <c r="AM28" s="94">
        <v>5.8928571428571423</v>
      </c>
      <c r="AN28" s="94">
        <v>0.1111111111111111</v>
      </c>
      <c r="AO28" s="99">
        <v>4.0674603174603176E-2</v>
      </c>
      <c r="AP28" s="94">
        <v>2.2619047619047614</v>
      </c>
      <c r="AQ28" s="94">
        <v>1.7857142857142853E-2</v>
      </c>
      <c r="AR28" s="94">
        <v>0.25198412698412692</v>
      </c>
      <c r="AS28" s="98">
        <v>11.666666666666668</v>
      </c>
      <c r="AT28" s="94">
        <v>83.62202380952381</v>
      </c>
      <c r="AU28" s="97">
        <v>256.4375</v>
      </c>
      <c r="AV28" s="94">
        <v>28.095238095238091</v>
      </c>
      <c r="AW28" s="97">
        <v>107.14583333333331</v>
      </c>
      <c r="AX28" s="94">
        <v>18.884920634920629</v>
      </c>
      <c r="AY28" s="94">
        <v>2.5952380952380953</v>
      </c>
      <c r="AZ28" s="94">
        <v>19.288690476190471</v>
      </c>
      <c r="BA28" s="94">
        <v>2.1130952380952377</v>
      </c>
      <c r="BB28" s="94">
        <v>10.144841269841271</v>
      </c>
      <c r="BC28" s="94">
        <v>1.7857142857142856</v>
      </c>
      <c r="BD28" s="94">
        <v>5.1021825396825387</v>
      </c>
      <c r="BE28" s="94">
        <v>0.68154761904761885</v>
      </c>
      <c r="BF28" s="94">
        <v>4.7718253968253954</v>
      </c>
      <c r="BG28" s="94">
        <v>0.66269841269841256</v>
      </c>
      <c r="BH28" s="94">
        <v>2.9771825396825391</v>
      </c>
      <c r="BI28" s="94">
        <v>0.53472222222222221</v>
      </c>
      <c r="BJ28" s="93">
        <v>3.0000000000000001E-3</v>
      </c>
      <c r="BK28" s="94">
        <v>82.787699999999987</v>
      </c>
      <c r="BL28" s="94">
        <v>7.0436507936507922E-2</v>
      </c>
      <c r="BM28" s="94">
        <v>4.020833333333333</v>
      </c>
      <c r="BN28" s="94">
        <v>6.9444444444444448E-2</v>
      </c>
      <c r="BO28" s="94">
        <v>8.1279761904761898</v>
      </c>
      <c r="BP28" s="94">
        <v>2.9781746031746033</v>
      </c>
      <c r="BQ28" s="97">
        <v>580.41567460317458</v>
      </c>
      <c r="BR28" s="93">
        <v>7.8177654234576286</v>
      </c>
      <c r="BS28" s="93">
        <v>0.39676032396760197</v>
      </c>
      <c r="BT28" s="93">
        <v>6.6909661033896395</v>
      </c>
      <c r="BU28" s="93">
        <v>0.40152144785521315</v>
      </c>
      <c r="BV28" s="93">
        <v>4.3961043895610306E-2</v>
      </c>
      <c r="BW28" s="93">
        <v>0.1136321567843212</v>
      </c>
      <c r="BX28" s="93">
        <v>0</v>
      </c>
      <c r="BY28" s="93">
        <v>1.9838016198380102E-3</v>
      </c>
      <c r="BZ28" s="93">
        <v>0.20472832716728262</v>
      </c>
      <c r="CA28" s="93">
        <v>2.6344885511448774E-2</v>
      </c>
      <c r="CB28" s="93">
        <f t="shared" si="7"/>
        <v>15.697663513648585</v>
      </c>
      <c r="CC28" s="93">
        <v>15.697663513648584</v>
      </c>
    </row>
    <row r="29" spans="1:81" s="93" customFormat="1">
      <c r="A29" s="93">
        <v>26</v>
      </c>
      <c r="B29" s="7" t="s">
        <v>91</v>
      </c>
      <c r="C29" s="95" t="s">
        <v>91</v>
      </c>
      <c r="D29" s="93">
        <v>89.450490151992071</v>
      </c>
      <c r="E29" s="106">
        <v>14.25</v>
      </c>
      <c r="F29" s="93">
        <v>2</v>
      </c>
      <c r="G29" s="93" t="s">
        <v>137</v>
      </c>
      <c r="H29" s="94">
        <v>1.4</v>
      </c>
      <c r="I29" s="93">
        <v>62.7</v>
      </c>
      <c r="J29" s="93">
        <v>8.4</v>
      </c>
      <c r="K29" s="93">
        <v>3.4</v>
      </c>
      <c r="L29" s="93">
        <v>3.4</v>
      </c>
      <c r="O29" s="93">
        <f t="shared" si="1"/>
        <v>2.1374999999999997</v>
      </c>
      <c r="P29" s="93">
        <f t="shared" si="2"/>
        <v>1949.9999999999998</v>
      </c>
      <c r="Q29" s="7">
        <v>15</v>
      </c>
      <c r="R29" s="96">
        <v>407.01402805611218</v>
      </c>
      <c r="S29" s="6">
        <f t="shared" si="6"/>
        <v>2856.2387933762257</v>
      </c>
      <c r="T29" s="94">
        <v>9.4338677354709404</v>
      </c>
      <c r="U29" s="97">
        <v>39.299196787148603</v>
      </c>
      <c r="V29" s="97">
        <v>74.357405018872342</v>
      </c>
      <c r="W29" s="94">
        <v>13.593186372745491</v>
      </c>
      <c r="X29" s="98">
        <v>41.987975951903806</v>
      </c>
      <c r="Y29" s="94">
        <v>14.674348697394791</v>
      </c>
      <c r="Z29" s="94">
        <v>2.3587174348697393</v>
      </c>
      <c r="AA29" s="94">
        <v>5.1933867735470942</v>
      </c>
      <c r="AB29" s="94">
        <v>7.8416833667334664</v>
      </c>
      <c r="AC29" s="94">
        <v>0.24949899799599251</v>
      </c>
      <c r="AD29" s="94">
        <v>30.060120240480959</v>
      </c>
      <c r="AE29" s="94">
        <v>8.0511022044088172</v>
      </c>
      <c r="AF29" s="94">
        <v>3.4939999999999998</v>
      </c>
      <c r="AG29" s="94">
        <v>1.8299999999999996</v>
      </c>
      <c r="AH29" s="94">
        <v>0.36573146292585168</v>
      </c>
      <c r="AI29" s="97">
        <v>32.31</v>
      </c>
      <c r="AJ29" s="94">
        <v>79.616232464929837</v>
      </c>
      <c r="AK29" s="98">
        <v>60.411823647294582</v>
      </c>
      <c r="AL29" s="94">
        <v>2.507014028056112</v>
      </c>
      <c r="AM29" s="94">
        <v>7.3947895791583154</v>
      </c>
      <c r="AN29" s="94">
        <v>8.6172344689378746E-2</v>
      </c>
      <c r="AO29" s="99">
        <v>1.9038076152304607E-2</v>
      </c>
      <c r="AP29" s="94">
        <v>1.9058116232464926</v>
      </c>
      <c r="AQ29" s="94">
        <v>4.2084168336673354E-2</v>
      </c>
      <c r="AR29" s="94">
        <v>5.6112224448897796E-2</v>
      </c>
      <c r="AS29" s="94">
        <v>9.208416833667334</v>
      </c>
      <c r="AT29" s="97">
        <v>271.25350701402806</v>
      </c>
      <c r="AU29" s="97">
        <v>444.77855711422842</v>
      </c>
      <c r="AV29" s="94">
        <v>36.733466933867724</v>
      </c>
      <c r="AW29" s="97">
        <v>115.19338677354708</v>
      </c>
      <c r="AX29" s="94">
        <v>18.258517034068131</v>
      </c>
      <c r="AY29" s="94">
        <v>3.3567134268537071</v>
      </c>
      <c r="AZ29" s="94">
        <v>22.169338677354705</v>
      </c>
      <c r="BA29" s="94">
        <v>2.6553106212424846</v>
      </c>
      <c r="BB29" s="94">
        <v>16.398797595190377</v>
      </c>
      <c r="BC29" s="94">
        <v>3.3186372745490975</v>
      </c>
      <c r="BD29" s="94">
        <v>10.119238476953907</v>
      </c>
      <c r="BE29" s="94">
        <v>1.4318637274549098</v>
      </c>
      <c r="BF29" s="94">
        <v>9.8356713426853695</v>
      </c>
      <c r="BG29" s="94">
        <v>1.374749498997996</v>
      </c>
      <c r="BH29" s="94">
        <v>1.8987975951903806</v>
      </c>
      <c r="BI29" s="94">
        <v>0.24549098196392782</v>
      </c>
      <c r="BJ29" s="93">
        <v>1.4999999999999999E-2</v>
      </c>
      <c r="BK29" s="98">
        <v>104.6823645320197</v>
      </c>
      <c r="BL29" s="94">
        <v>9.0180360721442889E-3</v>
      </c>
      <c r="BM29" s="94">
        <v>6.0230460921843685</v>
      </c>
      <c r="BN29" s="94">
        <v>0.21042084168336675</v>
      </c>
      <c r="BO29" s="94">
        <v>5.0230460921843685</v>
      </c>
      <c r="BP29" s="94">
        <v>2.3667334669338675</v>
      </c>
      <c r="BQ29" s="97">
        <v>1036.493987975952</v>
      </c>
      <c r="BR29" s="93">
        <v>5.0447756093173917</v>
      </c>
      <c r="BS29" s="93">
        <v>0.18145156938573639</v>
      </c>
      <c r="BT29" s="93">
        <v>4.4814317834337682</v>
      </c>
      <c r="BU29" s="93">
        <v>0.34496897202985927</v>
      </c>
      <c r="BV29" s="93">
        <v>3.2176005036424184E-2</v>
      </c>
      <c r="BW29" s="93">
        <v>0.12448421620649355</v>
      </c>
      <c r="BX29" s="93">
        <v>0</v>
      </c>
      <c r="BY29" s="93">
        <v>2.2259465779296732E-3</v>
      </c>
      <c r="BZ29" s="93">
        <v>3.2703480528824581E-2</v>
      </c>
      <c r="CA29" s="93">
        <v>0.10549509848007929</v>
      </c>
      <c r="CB29" s="93">
        <f t="shared" si="7"/>
        <v>10.349712680996507</v>
      </c>
      <c r="CC29" s="93">
        <v>10.349712680996507</v>
      </c>
    </row>
    <row r="30" spans="1:81" s="103" customFormat="1">
      <c r="A30" s="93"/>
      <c r="B30" s="8"/>
      <c r="C30" s="95"/>
      <c r="D30" s="93"/>
      <c r="E30" s="106"/>
      <c r="F30" s="93"/>
      <c r="G30" s="93"/>
      <c r="H30" s="100"/>
      <c r="I30" s="93"/>
      <c r="J30" s="93"/>
      <c r="K30" s="93"/>
      <c r="L30" s="93"/>
      <c r="M30" s="93"/>
      <c r="N30" s="93"/>
      <c r="O30" s="93"/>
      <c r="P30" s="93"/>
      <c r="Q30" s="8"/>
      <c r="R30" s="101"/>
      <c r="S30" s="101"/>
      <c r="T30" s="100"/>
      <c r="U30" s="102"/>
      <c r="V30" s="102"/>
      <c r="Z30" s="100"/>
      <c r="AE30" s="100"/>
      <c r="AF30" s="100"/>
      <c r="AG30" s="100"/>
      <c r="AI30" s="102"/>
      <c r="AM30" s="100"/>
      <c r="AN30" s="100"/>
      <c r="AO30" s="105"/>
      <c r="AQ30" s="100"/>
      <c r="AV30" s="104"/>
      <c r="AW30" s="104"/>
      <c r="AX30" s="100"/>
      <c r="AY30" s="100"/>
      <c r="AZ30" s="100"/>
      <c r="BA30" s="100"/>
      <c r="BB30" s="100"/>
      <c r="BC30" s="100"/>
      <c r="BD30" s="100"/>
      <c r="BE30" s="100"/>
      <c r="BF30" s="100"/>
      <c r="BG30" s="100"/>
      <c r="BI30" s="100"/>
      <c r="BK30" s="102"/>
      <c r="BL30" s="100"/>
      <c r="BN30" s="100"/>
      <c r="BO30" s="100"/>
      <c r="BP30" s="100"/>
      <c r="BQ30" s="102"/>
      <c r="CB30" s="93"/>
    </row>
    <row r="31" spans="1:81">
      <c r="B31" s="1" t="s">
        <v>126</v>
      </c>
      <c r="R31" s="6">
        <v>132.35610358107652</v>
      </c>
      <c r="S31" s="6"/>
      <c r="T31" s="3">
        <v>2.2483065189535107</v>
      </c>
      <c r="U31" s="1">
        <v>72.358228480954466</v>
      </c>
      <c r="V31" s="5">
        <v>101.78642738326423</v>
      </c>
      <c r="W31" s="3">
        <v>3.144349498031449</v>
      </c>
      <c r="X31" s="1">
        <v>32.45575138099202</v>
      </c>
      <c r="Y31" s="1">
        <v>15.720022833754918</v>
      </c>
      <c r="Z31" s="3">
        <v>1.8913226519173385</v>
      </c>
      <c r="AA31" s="1">
        <v>11.859255831316089</v>
      </c>
      <c r="AB31" s="3">
        <v>11.068514572061463</v>
      </c>
      <c r="AC31" s="3">
        <v>3.2216325577343525</v>
      </c>
      <c r="AD31" s="3">
        <v>9.1985973030667694</v>
      </c>
      <c r="AE31" s="3">
        <v>2.0432384973348592</v>
      </c>
      <c r="AF31" s="3">
        <v>5.4244128265313858</v>
      </c>
      <c r="AG31" s="3">
        <v>3.591806602267146</v>
      </c>
      <c r="AH31" s="3">
        <v>2.3038078873166192</v>
      </c>
      <c r="AI31" s="3">
        <v>60.119458867150804</v>
      </c>
      <c r="AJ31" s="1">
        <v>22.287692881875799</v>
      </c>
      <c r="AK31" s="3">
        <v>59.913864245237328</v>
      </c>
      <c r="AL31" s="3">
        <v>3.4474957858184694</v>
      </c>
      <c r="AM31" s="3">
        <v>8.5448732112611392</v>
      </c>
      <c r="AN31" s="3">
        <v>0.10385300883302109</v>
      </c>
      <c r="AO31" s="3">
        <v>3.4219225243920806E-2</v>
      </c>
      <c r="AP31" s="3">
        <v>0.93442252282798555</v>
      </c>
      <c r="AQ31" s="3">
        <v>0.10573018470105243</v>
      </c>
      <c r="AR31" s="3">
        <v>0.3362430163946355</v>
      </c>
      <c r="AS31" s="3">
        <v>12.456138029996957</v>
      </c>
      <c r="AT31" s="3">
        <v>30.083215488530215</v>
      </c>
      <c r="AU31" s="3">
        <v>60.529419852340837</v>
      </c>
      <c r="AV31" s="5">
        <v>5.7981427398030325</v>
      </c>
      <c r="AW31" s="3">
        <v>21.382906363983622</v>
      </c>
      <c r="AX31" s="3">
        <v>4.2634323377917784</v>
      </c>
      <c r="AY31" s="1">
        <v>0.68854351591054019</v>
      </c>
      <c r="AZ31" s="3">
        <v>5.0278473975744511</v>
      </c>
      <c r="BA31" s="1">
        <v>0.69853662442217734</v>
      </c>
      <c r="BB31" s="3">
        <v>4.2227730314221121</v>
      </c>
      <c r="BC31" s="1">
        <v>0.82918648033445863</v>
      </c>
      <c r="BD31" s="3">
        <v>2.4805227941949157</v>
      </c>
      <c r="BE31" s="1">
        <v>0.3361180648045638</v>
      </c>
      <c r="BF31" s="1">
        <v>2.3030811113108665</v>
      </c>
      <c r="BG31" s="1">
        <v>0.32140629798936871</v>
      </c>
      <c r="BH31" s="3">
        <v>1.7447834620769</v>
      </c>
      <c r="BI31" s="3">
        <v>0.24040556625823928</v>
      </c>
      <c r="BJ31" s="47">
        <v>1.6401273885350318E-2</v>
      </c>
      <c r="BK31" s="3">
        <v>9.1571138696352528E-2</v>
      </c>
      <c r="BL31" s="1">
        <v>8.9948125280983823E-2</v>
      </c>
      <c r="BM31" s="3">
        <v>15.24809185643173</v>
      </c>
      <c r="BN31" s="3">
        <v>0.20012470404292104</v>
      </c>
      <c r="BO31" s="3">
        <v>3.996594054672836</v>
      </c>
      <c r="BP31" s="3">
        <v>5.5118563949076131</v>
      </c>
      <c r="BQ31" s="1">
        <v>161.25282498228876</v>
      </c>
    </row>
    <row r="32" spans="1:81">
      <c r="B32" s="1" t="s">
        <v>125</v>
      </c>
      <c r="R32" s="6">
        <v>225.02471609886439</v>
      </c>
      <c r="S32" s="6"/>
      <c r="T32" s="3">
        <v>6.281442371923335</v>
      </c>
      <c r="U32" s="1">
        <v>216.64123345347531</v>
      </c>
      <c r="V32" s="5">
        <v>1051.7875580745738</v>
      </c>
      <c r="W32" s="1">
        <v>25.390673655002313</v>
      </c>
      <c r="X32" s="5">
        <v>172.13812239864345</v>
      </c>
      <c r="Y32" s="5">
        <v>139.4605621499409</v>
      </c>
      <c r="Z32" s="3">
        <v>5.6473521401777917</v>
      </c>
      <c r="AA32" s="1">
        <v>36.475715533631359</v>
      </c>
      <c r="AB32" s="3">
        <v>19.473942757309491</v>
      </c>
      <c r="AC32" s="3">
        <v>20.435897435897434</v>
      </c>
      <c r="AD32" s="3">
        <v>37.287981090385898</v>
      </c>
      <c r="AE32" s="3">
        <v>0.19844817840809822</v>
      </c>
      <c r="AF32" s="3">
        <v>2.3556281661104661</v>
      </c>
      <c r="AG32" s="3">
        <v>3.8881507542478211</v>
      </c>
      <c r="AH32" s="1">
        <v>76.197317712347768</v>
      </c>
      <c r="AI32" s="5">
        <v>115.32332357021737</v>
      </c>
      <c r="AJ32" s="1">
        <v>17.072318996968296</v>
      </c>
      <c r="AK32" s="5">
        <v>353.54488464107698</v>
      </c>
      <c r="AL32" s="3">
        <v>37.301623760341194</v>
      </c>
      <c r="AM32" s="3">
        <v>6.7511777400955753</v>
      </c>
      <c r="AN32" s="3">
        <v>0.18407147628590514</v>
      </c>
      <c r="AO32" s="3">
        <v>7.0978880838600267E-2</v>
      </c>
      <c r="AP32" s="3">
        <v>4.9431473202815894</v>
      </c>
      <c r="AQ32" s="3">
        <v>0.41930769230769227</v>
      </c>
      <c r="AR32" s="3">
        <v>19.799984584553723</v>
      </c>
      <c r="AS32" s="5">
        <v>258.15487385026466</v>
      </c>
      <c r="AT32" s="3">
        <v>73.86935409280099</v>
      </c>
      <c r="AU32" s="5">
        <v>120.83521401777914</v>
      </c>
      <c r="AV32" s="5">
        <v>12.357262216741175</v>
      </c>
      <c r="AW32" s="3">
        <v>35.949031396125591</v>
      </c>
      <c r="AX32" s="3">
        <v>3.6749951184420127</v>
      </c>
      <c r="AY32" s="1">
        <v>0.5505953445352243</v>
      </c>
      <c r="AZ32" s="3">
        <v>2.9680612507065414</v>
      </c>
      <c r="BA32" s="1">
        <v>0.41027002723395511</v>
      </c>
      <c r="BB32" s="3">
        <v>2.7556420533374442</v>
      </c>
      <c r="BC32" s="1">
        <v>0.64319536508915265</v>
      </c>
      <c r="BD32" s="3">
        <v>2.1306037716458555</v>
      </c>
      <c r="BE32" s="1">
        <v>0.33858260109963517</v>
      </c>
      <c r="BF32" s="1">
        <v>2.3509691177226242</v>
      </c>
      <c r="BG32" s="1">
        <v>0.36991840090437278</v>
      </c>
      <c r="BH32" s="3">
        <v>10.1042269153692</v>
      </c>
      <c r="BI32" s="3">
        <v>2.2948281177740091</v>
      </c>
      <c r="BJ32" s="48">
        <v>2E-3</v>
      </c>
      <c r="BK32" s="3">
        <v>7.4983310685107468E-2</v>
      </c>
      <c r="BL32" s="3">
        <v>0.51143373927341862</v>
      </c>
      <c r="BM32" s="3">
        <v>25.682200298031962</v>
      </c>
      <c r="BN32" s="3">
        <v>0.87666882482914532</v>
      </c>
      <c r="BO32" s="3">
        <v>26.466990391038482</v>
      </c>
      <c r="BP32" s="3">
        <v>6.9333040439854061</v>
      </c>
      <c r="BQ32" s="1">
        <v>276.276013771132</v>
      </c>
    </row>
    <row r="33" spans="2:81" s="50" customFormat="1">
      <c r="B33" s="49" t="s">
        <v>107</v>
      </c>
      <c r="C33" s="81"/>
      <c r="Q33" s="49"/>
      <c r="R33" s="49">
        <v>14</v>
      </c>
      <c r="S33" s="49"/>
      <c r="T33" s="49">
        <v>2</v>
      </c>
      <c r="U33" s="49">
        <v>47</v>
      </c>
      <c r="V33" s="49">
        <v>82</v>
      </c>
      <c r="W33" s="49">
        <v>3.7</v>
      </c>
      <c r="X33" s="49">
        <v>28</v>
      </c>
      <c r="Y33" s="49">
        <v>17</v>
      </c>
      <c r="Z33" s="49">
        <v>6</v>
      </c>
      <c r="AA33" s="49">
        <v>17</v>
      </c>
      <c r="AB33" s="49">
        <v>16</v>
      </c>
      <c r="AC33" s="49">
        <v>28</v>
      </c>
      <c r="AD33" s="49">
        <v>6</v>
      </c>
      <c r="AE33" s="49">
        <v>2.4</v>
      </c>
      <c r="AF33" s="49">
        <v>9</v>
      </c>
      <c r="AG33" s="49">
        <v>1.6</v>
      </c>
      <c r="AH33" s="49">
        <v>18</v>
      </c>
      <c r="AI33" s="49">
        <v>100</v>
      </c>
      <c r="AJ33" s="49">
        <v>8.4</v>
      </c>
      <c r="AK33" s="49">
        <v>36</v>
      </c>
      <c r="AL33" s="49">
        <v>4</v>
      </c>
      <c r="AM33" s="49">
        <v>2.1</v>
      </c>
      <c r="AN33" s="49">
        <v>0.2</v>
      </c>
      <c r="AO33" s="49">
        <v>0.04</v>
      </c>
      <c r="AP33" s="49">
        <v>1.4</v>
      </c>
      <c r="AQ33" s="49">
        <v>1</v>
      </c>
      <c r="AR33" s="49">
        <v>1.1000000000000001</v>
      </c>
      <c r="AS33" s="50">
        <v>150</v>
      </c>
      <c r="AT33" s="49">
        <v>11</v>
      </c>
      <c r="AU33" s="49">
        <v>23</v>
      </c>
      <c r="AV33" s="49">
        <v>3.5</v>
      </c>
      <c r="AW33" s="49">
        <v>12</v>
      </c>
      <c r="AX33" s="49">
        <v>2</v>
      </c>
      <c r="AY33" s="49">
        <v>0.47</v>
      </c>
      <c r="AZ33" s="49">
        <v>2.7</v>
      </c>
      <c r="BA33" s="49">
        <v>0.32</v>
      </c>
      <c r="BB33" s="49">
        <v>2.1</v>
      </c>
      <c r="BC33" s="49">
        <v>0.54</v>
      </c>
      <c r="BD33" s="49">
        <v>0.93</v>
      </c>
      <c r="BE33" s="49">
        <v>0.31</v>
      </c>
      <c r="BF33" s="49">
        <v>1</v>
      </c>
      <c r="BG33" s="49">
        <v>0.2</v>
      </c>
      <c r="BH33" s="49">
        <v>1.2</v>
      </c>
      <c r="BI33" s="49">
        <v>0.3</v>
      </c>
      <c r="BJ33" s="49">
        <v>1E-3</v>
      </c>
      <c r="BK33" s="49">
        <v>0.1</v>
      </c>
      <c r="BL33" s="49">
        <v>0.57999999999999996</v>
      </c>
      <c r="BM33" s="49">
        <v>9</v>
      </c>
      <c r="BN33" s="49">
        <v>1.1000000000000001</v>
      </c>
      <c r="BO33" s="49">
        <v>3.2</v>
      </c>
      <c r="BP33" s="49">
        <v>1.9</v>
      </c>
      <c r="BQ33" s="49">
        <v>68.470000000000027</v>
      </c>
    </row>
    <row r="34" spans="2:81" s="21" customFormat="1">
      <c r="B34" s="21" t="s">
        <v>124</v>
      </c>
      <c r="C34" s="82"/>
      <c r="R34" s="20">
        <v>9.454007398648324</v>
      </c>
      <c r="S34" s="20"/>
      <c r="T34" s="20">
        <v>1.1241532594767554</v>
      </c>
      <c r="U34" s="21">
        <v>1.5395367761905205</v>
      </c>
      <c r="V34" s="21">
        <v>1.2412978949178564</v>
      </c>
      <c r="W34" s="21">
        <v>0.84982418865714837</v>
      </c>
      <c r="X34" s="20">
        <v>1.1591339778925722</v>
      </c>
      <c r="Y34" s="20">
        <v>0.92470722551499518</v>
      </c>
      <c r="Z34" s="20">
        <v>0.31522044198622307</v>
      </c>
      <c r="AA34" s="20">
        <v>0.69760328419506401</v>
      </c>
      <c r="AB34" s="20">
        <v>0.69178216075384147</v>
      </c>
      <c r="AC34" s="20">
        <v>0.11505830563336973</v>
      </c>
      <c r="AD34" s="20">
        <v>1.5330995505111282</v>
      </c>
      <c r="AE34" s="20">
        <v>0.8513493738895247</v>
      </c>
      <c r="AF34" s="20">
        <v>0.60271253628126509</v>
      </c>
      <c r="AG34" s="20">
        <v>2.2448791264169663</v>
      </c>
      <c r="AH34" s="20">
        <v>0.1279893270731455</v>
      </c>
      <c r="AI34" s="20">
        <v>0.60119458867150799</v>
      </c>
      <c r="AJ34" s="20">
        <v>2.6532967716518807</v>
      </c>
      <c r="AK34" s="20">
        <v>1.664274006812148</v>
      </c>
      <c r="AL34" s="20">
        <v>0.86187394645461735</v>
      </c>
      <c r="AM34" s="20">
        <v>4.068987243457685</v>
      </c>
      <c r="AN34" s="20">
        <v>0.51926504416510544</v>
      </c>
      <c r="AO34" s="20">
        <v>0.85548063109802008</v>
      </c>
      <c r="AP34" s="20">
        <v>0.6674446591628469</v>
      </c>
      <c r="AQ34" s="20">
        <v>0.10573018470105243</v>
      </c>
      <c r="AR34" s="20">
        <v>0.30567546944966861</v>
      </c>
      <c r="AS34" s="20">
        <v>8.3040920199979718E-2</v>
      </c>
      <c r="AT34" s="20">
        <v>2.7348377716845649</v>
      </c>
      <c r="AU34" s="20">
        <v>2.6317139066235145</v>
      </c>
      <c r="AV34" s="20">
        <v>1.656612211372295</v>
      </c>
      <c r="AW34" s="20">
        <v>1.7819088636653018</v>
      </c>
      <c r="AX34" s="20">
        <v>2.1317161688958892</v>
      </c>
      <c r="AY34" s="20">
        <v>1.4649862040649793</v>
      </c>
      <c r="AZ34" s="20">
        <v>1.8621657028053522</v>
      </c>
      <c r="BA34" s="20">
        <v>2.1829269513193044</v>
      </c>
      <c r="BB34" s="20">
        <v>2.0108443006771961</v>
      </c>
      <c r="BC34" s="20">
        <v>1.5355305191378863</v>
      </c>
      <c r="BD34" s="20">
        <v>2.6672288109622748</v>
      </c>
      <c r="BE34" s="20">
        <v>1.0842518219502058</v>
      </c>
      <c r="BF34" s="20">
        <v>2.3030811113108665</v>
      </c>
      <c r="BG34" s="20">
        <v>1.6070314899468434</v>
      </c>
      <c r="BH34" s="20">
        <v>1.4539862183974168</v>
      </c>
      <c r="BI34" s="20">
        <v>0.80135188752746433</v>
      </c>
      <c r="BJ34" s="20">
        <v>16.401273885350317</v>
      </c>
      <c r="BK34" s="20">
        <v>0.91571138696352528</v>
      </c>
      <c r="BL34" s="20">
        <v>0.15508297462238591</v>
      </c>
      <c r="BM34" s="20">
        <v>1.6942324284924144</v>
      </c>
      <c r="BN34" s="20">
        <v>0.18193154912992821</v>
      </c>
      <c r="BO34" s="20">
        <v>1.2489356420852611</v>
      </c>
      <c r="BP34" s="20">
        <v>2.9009770499513756</v>
      </c>
      <c r="BQ34" s="20">
        <v>2.3550872642367269</v>
      </c>
    </row>
    <row r="36" spans="2:81">
      <c r="R36" s="3"/>
      <c r="T36" s="1"/>
      <c r="Y36" s="3"/>
      <c r="AA36" s="4"/>
      <c r="AD36" s="1"/>
      <c r="AE36" s="1"/>
      <c r="AF36" s="1"/>
      <c r="AH36" s="3"/>
      <c r="AI36" s="3"/>
      <c r="AJ36" s="3"/>
      <c r="AK36" s="3"/>
      <c r="AM36" s="3"/>
      <c r="AN36" s="3"/>
      <c r="AO36" s="3"/>
      <c r="AP36" s="3"/>
      <c r="AQ36" s="3"/>
      <c r="AR36" s="3"/>
      <c r="AS36" s="3"/>
      <c r="AW36" s="1"/>
      <c r="AZ36" s="1"/>
      <c r="BD36" s="5"/>
      <c r="BE36" s="1"/>
      <c r="BF36" s="1"/>
      <c r="BH36" s="1"/>
      <c r="BJ36" s="1"/>
      <c r="BK36" s="1"/>
      <c r="BM36" s="1"/>
      <c r="BN36" s="1"/>
      <c r="BO36" s="1"/>
      <c r="BP36" s="1"/>
    </row>
    <row r="37" spans="2:81">
      <c r="R37" s="92" t="s">
        <v>134</v>
      </c>
      <c r="S37" s="92"/>
      <c r="T37" s="92"/>
      <c r="U37" s="92"/>
      <c r="V37" s="92"/>
      <c r="W37" s="92"/>
      <c r="X37" s="92"/>
      <c r="Y37" s="92"/>
      <c r="Z37" s="92"/>
      <c r="AA37" s="92"/>
      <c r="AB37" s="92"/>
      <c r="AD37" s="1"/>
      <c r="AE37" s="1"/>
      <c r="AF37" s="1"/>
      <c r="AH37" s="3"/>
      <c r="AI37" s="3"/>
      <c r="AJ37" s="3"/>
      <c r="AK37" s="3"/>
      <c r="AM37" s="3"/>
      <c r="AN37" s="3"/>
      <c r="AO37" s="3"/>
      <c r="AP37" s="3"/>
      <c r="AQ37" s="3"/>
      <c r="AR37" s="3"/>
      <c r="AS37" s="3"/>
      <c r="AW37" s="1"/>
      <c r="AZ37" s="1"/>
      <c r="BD37" s="5"/>
      <c r="BE37" s="1"/>
      <c r="BF37" s="1"/>
      <c r="BH37" s="1"/>
      <c r="BJ37" s="1"/>
      <c r="BK37" s="1"/>
      <c r="BM37" s="1"/>
      <c r="BN37" s="1"/>
      <c r="BO37" s="1"/>
      <c r="BP37" s="1"/>
    </row>
    <row r="39" spans="2:81">
      <c r="AK39" s="1">
        <v>1</v>
      </c>
      <c r="AL39" s="3">
        <v>30</v>
      </c>
    </row>
    <row r="40" spans="2:81">
      <c r="AK40" s="1">
        <f>AK39/AL39</f>
        <v>3.3333333333333333E-2</v>
      </c>
    </row>
    <row r="41" spans="2:81">
      <c r="AK41" s="1">
        <f>AK40*100</f>
        <v>3.3333333333333335</v>
      </c>
    </row>
  </sheetData>
  <sortState ref="A4:BR30">
    <sortCondition ref="A4:A30"/>
  </sortState>
  <phoneticPr fontId="1" type="noConversion"/>
  <conditionalFormatting sqref="R3:S3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4:S3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4:Q3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verticalDpi="0" r:id="rId1"/>
  <customProperties>
    <customPr name="EpmWorksheetKeyString_GU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"/>
  <sheetViews>
    <sheetView workbookViewId="0">
      <selection activeCell="F3" sqref="F3"/>
    </sheetView>
  </sheetViews>
  <sheetFormatPr defaultRowHeight="14.5"/>
  <sheetData>
    <row r="2" spans="1:8">
      <c r="A2" t="s">
        <v>149</v>
      </c>
      <c r="H2" t="s">
        <v>154</v>
      </c>
    </row>
    <row r="3" spans="1:8">
      <c r="A3" t="s">
        <v>150</v>
      </c>
    </row>
    <row r="4" spans="1:8">
      <c r="A4" t="s">
        <v>151</v>
      </c>
    </row>
    <row r="5" spans="1:8">
      <c r="A5" t="s">
        <v>152</v>
      </c>
    </row>
    <row r="6" spans="1:8">
      <c r="A6" t="s">
        <v>153</v>
      </c>
    </row>
  </sheetData>
  <pageMargins left="0.7" right="0.7" top="0.75" bottom="0.75" header="0.3" footer="0.3"/>
  <customProperties>
    <customPr name="EpmWorksheetKeyString_GU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37"/>
  <sheetViews>
    <sheetView zoomScale="70" zoomScaleNormal="70" workbookViewId="0">
      <pane xSplit="2" ySplit="3" topLeftCell="BG4" activePane="bottomRight" state="frozen"/>
      <selection pane="topRight" activeCell="B1" sqref="B1"/>
      <selection pane="bottomLeft" activeCell="A4" sqref="A4"/>
      <selection pane="bottomRight" activeCell="CG4" sqref="CG4"/>
    </sheetView>
  </sheetViews>
  <sheetFormatPr defaultColWidth="9" defaultRowHeight="12.5"/>
  <cols>
    <col min="1" max="1" width="9" style="1"/>
    <col min="2" max="2" width="14.90625" style="1" customWidth="1"/>
    <col min="3" max="3" width="9" style="79"/>
    <col min="4" max="10" width="9" style="1"/>
    <col min="11" max="11" width="11" style="1" bestFit="1" customWidth="1"/>
    <col min="12" max="16" width="9" style="1"/>
    <col min="17" max="17" width="14.90625" style="1" customWidth="1"/>
    <col min="18" max="18" width="7.08984375" style="6" bestFit="1" customWidth="1"/>
    <col min="19" max="19" width="5.08984375" style="3" bestFit="1" customWidth="1"/>
    <col min="20" max="20" width="4.6328125" style="5" bestFit="1" customWidth="1"/>
    <col min="21" max="21" width="5.36328125" style="5" bestFit="1" customWidth="1"/>
    <col min="22" max="24" width="6" style="1" bestFit="1" customWidth="1"/>
    <col min="25" max="25" width="5.08984375" style="1" bestFit="1" customWidth="1"/>
    <col min="26" max="26" width="6" style="1" bestFit="1" customWidth="1"/>
    <col min="27" max="27" width="7.08984375" style="1" bestFit="1" customWidth="1"/>
    <col min="28" max="29" width="6" style="1" bestFit="1" customWidth="1"/>
    <col min="30" max="31" width="6" style="3" bestFit="1" customWidth="1"/>
    <col min="32" max="32" width="5.90625" style="3" bestFit="1" customWidth="1"/>
    <col min="33" max="33" width="6" style="1" bestFit="1" customWidth="1"/>
    <col min="34" max="34" width="7.08984375" style="5" bestFit="1" customWidth="1"/>
    <col min="35" max="35" width="6" style="1" bestFit="1" customWidth="1"/>
    <col min="36" max="36" width="7.08984375" style="1" bestFit="1" customWidth="1"/>
    <col min="37" max="37" width="6" style="1" bestFit="1" customWidth="1"/>
    <col min="38" max="38" width="6" style="3" bestFit="1" customWidth="1"/>
    <col min="39" max="39" width="5.08984375" style="1" bestFit="1" customWidth="1"/>
    <col min="40" max="40" width="6" style="4" bestFit="1" customWidth="1"/>
    <col min="41" max="42" width="5.08984375" style="1" bestFit="1" customWidth="1"/>
    <col min="43" max="43" width="6.08984375" style="1" bestFit="1" customWidth="1"/>
    <col min="44" max="44" width="7.08984375" style="1" bestFit="1" customWidth="1"/>
    <col min="45" max="45" width="6" style="1" bestFit="1" customWidth="1"/>
    <col min="46" max="46" width="7.08984375" style="1" bestFit="1" customWidth="1"/>
    <col min="47" max="47" width="5.90625" style="3" bestFit="1" customWidth="1"/>
    <col min="48" max="48" width="6.7265625" style="3" bestFit="1" customWidth="1"/>
    <col min="49" max="49" width="5.90625" style="3" bestFit="1" customWidth="1"/>
    <col min="50" max="50" width="5" style="3" bestFit="1" customWidth="1"/>
    <col min="51" max="51" width="5.90625" style="3" bestFit="1" customWidth="1"/>
    <col min="52" max="52" width="5" style="3" bestFit="1" customWidth="1"/>
    <col min="53" max="53" width="5.90625" style="3" bestFit="1" customWidth="1"/>
    <col min="54" max="54" width="5" style="3" bestFit="1" customWidth="1"/>
    <col min="55" max="55" width="5.90625" style="3" bestFit="1" customWidth="1"/>
    <col min="56" max="58" width="5" style="3" bestFit="1" customWidth="1"/>
    <col min="59" max="59" width="6.08984375" style="1" bestFit="1" customWidth="1"/>
    <col min="60" max="60" width="6" style="3" bestFit="1" customWidth="1"/>
    <col min="61" max="61" width="5.90625" style="1" bestFit="1" customWidth="1"/>
    <col min="62" max="62" width="7.08984375" style="3" bestFit="1" customWidth="1"/>
    <col min="63" max="63" width="6" style="3" bestFit="1" customWidth="1"/>
    <col min="64" max="64" width="6" style="1" bestFit="1" customWidth="1"/>
    <col min="65" max="65" width="6.36328125" style="3" bestFit="1" customWidth="1"/>
    <col min="66" max="67" width="6" style="3" bestFit="1" customWidth="1"/>
    <col min="68" max="68" width="5.36328125" style="5" bestFit="1" customWidth="1"/>
    <col min="69" max="16384" width="9" style="1"/>
  </cols>
  <sheetData>
    <row r="1" spans="1:80" ht="13">
      <c r="B1" s="19" t="s">
        <v>108</v>
      </c>
      <c r="Q1" s="19"/>
      <c r="R1" s="3"/>
      <c r="S1" s="5"/>
      <c r="U1" s="1"/>
      <c r="AC1" s="3"/>
      <c r="AF1" s="1"/>
      <c r="AG1" s="5"/>
      <c r="AH1" s="1"/>
      <c r="AK1" s="3"/>
      <c r="AL1" s="1"/>
      <c r="AM1" s="4"/>
      <c r="AN1" s="1"/>
      <c r="AT1" s="3"/>
      <c r="BF1" s="1"/>
      <c r="BG1" s="3"/>
      <c r="BI1" s="3"/>
      <c r="BK1" s="1"/>
      <c r="BL1" s="3"/>
      <c r="BO1" s="5"/>
    </row>
    <row r="2" spans="1:80" ht="13">
      <c r="B2" s="19"/>
      <c r="Q2" s="19"/>
      <c r="R2" s="3"/>
      <c r="S2" s="5"/>
      <c r="U2" s="1"/>
      <c r="AC2" s="3"/>
      <c r="AF2" s="1"/>
      <c r="AG2" s="5"/>
      <c r="AH2" s="1"/>
      <c r="AK2" s="3"/>
      <c r="AL2" s="1"/>
      <c r="AM2" s="4"/>
      <c r="AN2" s="1"/>
      <c r="AT2" s="3"/>
      <c r="BF2" s="1"/>
      <c r="BG2" s="3"/>
      <c r="BI2" s="3"/>
      <c r="BK2" s="1"/>
      <c r="BL2" s="3"/>
      <c r="BO2" s="5"/>
    </row>
    <row r="3" spans="1:80" s="78" customFormat="1" ht="13">
      <c r="B3" s="73" t="s">
        <v>64</v>
      </c>
      <c r="C3" s="80" t="s">
        <v>95</v>
      </c>
      <c r="D3" s="78" t="s">
        <v>0</v>
      </c>
      <c r="E3" s="78" t="s">
        <v>145</v>
      </c>
      <c r="H3" s="78" t="s">
        <v>138</v>
      </c>
      <c r="I3" s="78" t="s">
        <v>139</v>
      </c>
      <c r="J3" s="78" t="s">
        <v>140</v>
      </c>
      <c r="K3" s="78" t="s">
        <v>141</v>
      </c>
      <c r="L3" s="78" t="s">
        <v>142</v>
      </c>
      <c r="M3" s="78" t="s">
        <v>143</v>
      </c>
      <c r="N3" s="78" t="s">
        <v>144</v>
      </c>
      <c r="Q3" s="73" t="s">
        <v>136</v>
      </c>
      <c r="R3" s="74" t="s">
        <v>4</v>
      </c>
      <c r="S3" s="75" t="s">
        <v>5</v>
      </c>
      <c r="T3" s="76" t="s">
        <v>57</v>
      </c>
      <c r="U3" s="76" t="s">
        <v>58</v>
      </c>
      <c r="V3" s="73" t="s">
        <v>6</v>
      </c>
      <c r="W3" s="73" t="s">
        <v>7</v>
      </c>
      <c r="X3" s="73" t="s">
        <v>8</v>
      </c>
      <c r="Y3" s="73" t="s">
        <v>9</v>
      </c>
      <c r="Z3" s="73" t="s">
        <v>10</v>
      </c>
      <c r="AA3" s="73" t="s">
        <v>11</v>
      </c>
      <c r="AB3" s="73" t="s">
        <v>12</v>
      </c>
      <c r="AC3" s="73" t="s">
        <v>13</v>
      </c>
      <c r="AD3" s="75" t="s">
        <v>59</v>
      </c>
      <c r="AE3" s="75" t="s">
        <v>14</v>
      </c>
      <c r="AF3" s="75" t="s">
        <v>15</v>
      </c>
      <c r="AG3" s="73" t="s">
        <v>16</v>
      </c>
      <c r="AH3" s="76" t="s">
        <v>17</v>
      </c>
      <c r="AI3" s="73" t="s">
        <v>18</v>
      </c>
      <c r="AJ3" s="73" t="s">
        <v>19</v>
      </c>
      <c r="AK3" s="73" t="s">
        <v>20</v>
      </c>
      <c r="AL3" s="75" t="s">
        <v>21</v>
      </c>
      <c r="AM3" s="73" t="s">
        <v>22</v>
      </c>
      <c r="AN3" s="77" t="s">
        <v>23</v>
      </c>
      <c r="AO3" s="73" t="s">
        <v>24</v>
      </c>
      <c r="AP3" s="73" t="s">
        <v>25</v>
      </c>
      <c r="AQ3" s="73" t="s">
        <v>26</v>
      </c>
      <c r="AR3" s="73" t="s">
        <v>27</v>
      </c>
      <c r="AS3" s="73" t="s">
        <v>28</v>
      </c>
      <c r="AT3" s="73" t="s">
        <v>29</v>
      </c>
      <c r="AU3" s="75" t="s">
        <v>30</v>
      </c>
      <c r="AV3" s="75" t="s">
        <v>31</v>
      </c>
      <c r="AW3" s="75" t="s">
        <v>32</v>
      </c>
      <c r="AX3" s="75" t="s">
        <v>33</v>
      </c>
      <c r="AY3" s="75" t="s">
        <v>34</v>
      </c>
      <c r="AZ3" s="75" t="s">
        <v>35</v>
      </c>
      <c r="BA3" s="75" t="s">
        <v>36</v>
      </c>
      <c r="BB3" s="75" t="s">
        <v>37</v>
      </c>
      <c r="BC3" s="75" t="s">
        <v>38</v>
      </c>
      <c r="BD3" s="75" t="s">
        <v>39</v>
      </c>
      <c r="BE3" s="75" t="s">
        <v>40</v>
      </c>
      <c r="BF3" s="75" t="s">
        <v>41</v>
      </c>
      <c r="BG3" s="73" t="s">
        <v>42</v>
      </c>
      <c r="BH3" s="75" t="s">
        <v>43</v>
      </c>
      <c r="BI3" s="73" t="s">
        <v>62</v>
      </c>
      <c r="BJ3" s="75" t="s">
        <v>106</v>
      </c>
      <c r="BK3" s="75" t="s">
        <v>44</v>
      </c>
      <c r="BL3" s="73" t="s">
        <v>45</v>
      </c>
      <c r="BM3" s="75" t="s">
        <v>46</v>
      </c>
      <c r="BN3" s="75" t="s">
        <v>47</v>
      </c>
      <c r="BO3" s="75" t="s">
        <v>48</v>
      </c>
      <c r="BP3" s="76" t="s">
        <v>60</v>
      </c>
      <c r="BQ3" s="78" t="s">
        <v>51</v>
      </c>
      <c r="BR3" s="78" t="s">
        <v>53</v>
      </c>
      <c r="BS3" s="78" t="s">
        <v>50</v>
      </c>
      <c r="BT3" s="78" t="s">
        <v>54</v>
      </c>
      <c r="BU3" s="78" t="s">
        <v>2</v>
      </c>
      <c r="BV3" s="78" t="s">
        <v>1</v>
      </c>
      <c r="BW3" s="78" t="s">
        <v>3</v>
      </c>
      <c r="BX3" s="78" t="s">
        <v>55</v>
      </c>
      <c r="BY3" s="78" t="s">
        <v>52</v>
      </c>
      <c r="BZ3" s="78" t="s">
        <v>56</v>
      </c>
      <c r="CB3" s="78" t="s">
        <v>128</v>
      </c>
    </row>
    <row r="4" spans="1:80">
      <c r="A4" s="93">
        <v>1</v>
      </c>
      <c r="B4" s="7" t="s">
        <v>66</v>
      </c>
      <c r="C4" s="79" t="s">
        <v>93</v>
      </c>
      <c r="D4" s="1">
        <v>50.202294886250698</v>
      </c>
      <c r="E4" s="106">
        <v>52.94</v>
      </c>
      <c r="F4" s="93"/>
      <c r="G4" s="93"/>
      <c r="H4" s="3">
        <v>21.5</v>
      </c>
      <c r="I4" s="93">
        <v>20.3</v>
      </c>
      <c r="J4" s="93">
        <v>30.4</v>
      </c>
      <c r="K4" s="93"/>
      <c r="L4" s="93">
        <v>10.4</v>
      </c>
      <c r="M4" s="93">
        <v>15.3</v>
      </c>
      <c r="N4" s="93"/>
      <c r="O4" s="93">
        <f>E4*(Q4/100)</f>
        <v>0.26469999999999999</v>
      </c>
      <c r="P4" s="93">
        <f>(Q4*0.013)*10000</f>
        <v>65</v>
      </c>
      <c r="Q4" s="7">
        <v>0.5</v>
      </c>
      <c r="R4" s="6">
        <v>58.5</v>
      </c>
      <c r="S4" s="3">
        <v>0.67162698412698396</v>
      </c>
      <c r="T4" s="5">
        <v>183.85416666666666</v>
      </c>
      <c r="U4" s="5">
        <v>719.3043703220028</v>
      </c>
      <c r="V4" s="3">
        <v>4.5942460317460299</v>
      </c>
      <c r="W4" s="5">
        <v>313.87003968253998</v>
      </c>
      <c r="X4" s="5">
        <v>156.927579365079</v>
      </c>
      <c r="Y4" s="3">
        <v>9.7271825396825395</v>
      </c>
      <c r="Z4" s="5">
        <v>130.35019841269801</v>
      </c>
      <c r="AA4" s="3">
        <v>31.363095238095202</v>
      </c>
      <c r="AB4" s="3">
        <v>19.253968253968299</v>
      </c>
      <c r="AC4" s="3">
        <v>10.389880952381001</v>
      </c>
      <c r="AD4" s="3">
        <v>1.20436507936508</v>
      </c>
      <c r="AE4" s="3">
        <v>19.807228915662645</v>
      </c>
      <c r="AF4" s="2">
        <v>16.099397590361441</v>
      </c>
      <c r="AG4" s="2">
        <v>23.498015873015898</v>
      </c>
      <c r="AH4" s="5">
        <v>208.71428571428601</v>
      </c>
      <c r="AI4" s="3">
        <v>11.3035714285714</v>
      </c>
      <c r="AJ4" s="5">
        <v>224.329365079365</v>
      </c>
      <c r="AK4" s="3">
        <v>23.181547619047599</v>
      </c>
      <c r="AL4" s="5">
        <v>103.240079365079</v>
      </c>
      <c r="AM4" s="3">
        <v>0.46031746031746001</v>
      </c>
      <c r="AN4" s="4">
        <v>1.6865079365079399E-2</v>
      </c>
      <c r="AO4" s="3">
        <v>3.7698412698412702</v>
      </c>
      <c r="AP4" s="3">
        <v>1.39484126984127</v>
      </c>
      <c r="AQ4" s="3">
        <v>3.0505952380952399</v>
      </c>
      <c r="AR4" s="5">
        <v>127.856150793651</v>
      </c>
      <c r="AS4" s="3">
        <v>32.417658730158699</v>
      </c>
      <c r="AT4" s="3">
        <v>58.718253968253997</v>
      </c>
      <c r="AU4" s="3">
        <v>6.1964285714285703</v>
      </c>
      <c r="AV4" s="3">
        <v>19.734126984126998</v>
      </c>
      <c r="AW4" s="3">
        <v>2.2053571428571401</v>
      </c>
      <c r="AX4" s="3">
        <v>0.41071428571428598</v>
      </c>
      <c r="AY4" s="3">
        <v>2.9484126984126999</v>
      </c>
      <c r="AZ4" s="3">
        <v>0.33531746031746001</v>
      </c>
      <c r="BA4" s="3">
        <v>2.0248015873015901</v>
      </c>
      <c r="BB4" s="3">
        <v>0.45138888888888901</v>
      </c>
      <c r="BC4" s="3">
        <v>1.56646825396825</v>
      </c>
      <c r="BD4" s="3">
        <v>0.240079365079365</v>
      </c>
      <c r="BE4" s="3">
        <v>1.88789682539683</v>
      </c>
      <c r="BF4" s="3">
        <v>0.29067460317460297</v>
      </c>
      <c r="BG4" s="3">
        <v>5.7638888888888902</v>
      </c>
      <c r="BH4" s="3">
        <v>1.93154761904762</v>
      </c>
      <c r="BI4" s="4">
        <v>0.44</v>
      </c>
      <c r="BJ4" s="5">
        <v>358.91123370110336</v>
      </c>
      <c r="BK4" s="3">
        <v>0.86607142857142805</v>
      </c>
      <c r="BL4" s="2">
        <v>54.2152777777778</v>
      </c>
      <c r="BM4" s="3">
        <v>0.39484126984126999</v>
      </c>
      <c r="BN4" s="2">
        <v>17.2152777777778</v>
      </c>
      <c r="BO4" s="2">
        <v>81.903769841269806</v>
      </c>
      <c r="BP4" s="5">
        <v>140.73115079365081</v>
      </c>
      <c r="BQ4" s="1">
        <v>22.737632154937927</v>
      </c>
      <c r="BR4" s="1">
        <v>1.005913643297736</v>
      </c>
      <c r="BS4" s="1">
        <v>11.065050076275094</v>
      </c>
      <c r="BT4" s="1">
        <v>4.1730476885321917</v>
      </c>
      <c r="BU4" s="1">
        <v>0.61749154341049139</v>
      </c>
      <c r="BV4" s="1">
        <v>5.1391231677389282</v>
      </c>
      <c r="BW4" s="1">
        <v>1.4441334482987298E-2</v>
      </c>
      <c r="BX4" s="1">
        <v>4.4021171320554379E-2</v>
      </c>
      <c r="BY4" s="1">
        <v>0.54777475625124239</v>
      </c>
      <c r="BZ4" s="1">
        <v>2.2408967301187185E-2</v>
      </c>
      <c r="CA4" s="1">
        <f t="shared" ref="CA4:CA30" si="0">SUM(BQ4:BZ4)</f>
        <v>45.366904503548348</v>
      </c>
      <c r="CB4" s="1">
        <v>45.366904503548298</v>
      </c>
    </row>
    <row r="5" spans="1:80">
      <c r="A5" s="93">
        <v>2</v>
      </c>
      <c r="B5" s="7" t="s">
        <v>67</v>
      </c>
      <c r="C5" s="79" t="s">
        <v>94</v>
      </c>
      <c r="D5" s="1">
        <v>83.419015422776013</v>
      </c>
      <c r="E5" s="106">
        <v>16.420000000000002</v>
      </c>
      <c r="F5" s="93"/>
      <c r="G5" s="93"/>
      <c r="H5" s="3">
        <v>2.8</v>
      </c>
      <c r="I5" s="93">
        <v>38.5</v>
      </c>
      <c r="J5" s="93">
        <v>13</v>
      </c>
      <c r="K5" s="93">
        <v>4.2</v>
      </c>
      <c r="L5" s="93">
        <v>1.2</v>
      </c>
      <c r="M5" s="93">
        <v>37</v>
      </c>
      <c r="N5" s="93"/>
      <c r="O5" s="93">
        <f t="shared" ref="O5:O30" si="1">E5*(Q5/100)</f>
        <v>0.55828000000000011</v>
      </c>
      <c r="P5" s="93">
        <f t="shared" ref="P5:P30" si="2">(Q5*0.013)*10000</f>
        <v>441.99999999999994</v>
      </c>
      <c r="Q5" s="7">
        <v>3.4</v>
      </c>
      <c r="R5" s="6">
        <v>27.947686116700208</v>
      </c>
      <c r="S5" s="3">
        <v>0.30684104627766606</v>
      </c>
      <c r="T5" s="5">
        <v>15.260784313725491</v>
      </c>
      <c r="U5" s="5">
        <v>128.69223351654105</v>
      </c>
      <c r="V5" s="3">
        <v>1.7022132796780687</v>
      </c>
      <c r="W5" s="5">
        <v>209.84305835010068</v>
      </c>
      <c r="X5" s="3">
        <v>52.658953722334012</v>
      </c>
      <c r="Y5" s="3">
        <v>1.5855130784708253</v>
      </c>
      <c r="Z5" s="5">
        <v>43.063380281690151</v>
      </c>
      <c r="AA5" s="3">
        <v>2.6458752515090556</v>
      </c>
      <c r="AB5" s="3">
        <v>6.0130784708249516</v>
      </c>
      <c r="AC5" s="3">
        <v>6.0442655935613692</v>
      </c>
      <c r="AD5" s="3">
        <v>0.76559356136820933</v>
      </c>
      <c r="AE5" s="3">
        <v>24.635458167330682</v>
      </c>
      <c r="AF5" s="3">
        <v>1.6992031872509967</v>
      </c>
      <c r="AG5" s="3">
        <v>3.3832997987927573</v>
      </c>
      <c r="AH5" s="5">
        <v>156.35814889336018</v>
      </c>
      <c r="AI5" s="3">
        <v>7.2847082494969824</v>
      </c>
      <c r="AJ5" s="2">
        <v>26.228370221327978</v>
      </c>
      <c r="AK5" s="3">
        <v>4.4688128772635833</v>
      </c>
      <c r="AL5" s="2">
        <v>39.408450704225359</v>
      </c>
      <c r="AM5" s="3">
        <v>0.15895372233400407</v>
      </c>
      <c r="AN5" s="4">
        <v>3.1187122736418518E-2</v>
      </c>
      <c r="AO5" s="3">
        <v>0.75855130784708269</v>
      </c>
      <c r="AP5" s="3">
        <v>0.11468812877263586</v>
      </c>
      <c r="AQ5" s="3">
        <v>0.25955734406438641</v>
      </c>
      <c r="AR5" s="2">
        <v>22.871227364185117</v>
      </c>
      <c r="AS5" s="3">
        <v>4.7937625754527167</v>
      </c>
      <c r="AT5" s="3">
        <v>11.978873239436624</v>
      </c>
      <c r="AU5" s="3">
        <v>1.4064386317907447</v>
      </c>
      <c r="AV5" s="3">
        <v>5.6690140845070438</v>
      </c>
      <c r="AW5" s="3">
        <v>1.0965794768611674</v>
      </c>
      <c r="AX5" s="3">
        <v>0.23340040241448698</v>
      </c>
      <c r="AY5" s="3">
        <v>1.3712273641851112</v>
      </c>
      <c r="AZ5" s="3">
        <v>0.21730382293762582</v>
      </c>
      <c r="BA5" s="3">
        <v>1.4607645875251511</v>
      </c>
      <c r="BB5" s="3">
        <v>0.27766599597585523</v>
      </c>
      <c r="BC5" s="3">
        <v>0.84205231388330004</v>
      </c>
      <c r="BD5" s="3">
        <v>0.11569416498993966</v>
      </c>
      <c r="BE5" s="3">
        <v>0.79476861167002033</v>
      </c>
      <c r="BF5" s="3">
        <v>0.10865191146881291</v>
      </c>
      <c r="BG5" s="3">
        <v>0.76358148893360189</v>
      </c>
      <c r="BH5" s="3">
        <v>0.15593561368209258</v>
      </c>
      <c r="BI5" s="1">
        <v>0.13500000000000001</v>
      </c>
      <c r="BJ5" s="2">
        <v>182.70789220404234</v>
      </c>
      <c r="BK5" s="3">
        <v>0.2665995975855131</v>
      </c>
      <c r="BL5" s="3">
        <v>4.347082494969821</v>
      </c>
      <c r="BM5" s="3">
        <v>9.255533199195172E-2</v>
      </c>
      <c r="BN5" s="3">
        <v>1.966800804828974</v>
      </c>
      <c r="BO5" s="3">
        <v>74.078470824949719</v>
      </c>
      <c r="BP5" s="2">
        <v>37.650905432595572</v>
      </c>
      <c r="BQ5" s="1">
        <v>3.9993334800264257</v>
      </c>
      <c r="BR5" s="1">
        <v>6.847946630393506E-2</v>
      </c>
      <c r="BS5" s="1">
        <v>2.9514152547458696</v>
      </c>
      <c r="BT5" s="1">
        <v>0.33327779000220209</v>
      </c>
      <c r="BU5" s="1">
        <v>0.32664539617131255</v>
      </c>
      <c r="BV5" s="1">
        <v>5.4037428737172979</v>
      </c>
      <c r="BW5" s="1">
        <v>1.4707333319997677E-2</v>
      </c>
      <c r="BX5" s="1">
        <v>8.9868936408553993E-3</v>
      </c>
      <c r="BY5" s="1">
        <v>8.3402352423436646E-2</v>
      </c>
      <c r="BZ5" s="1">
        <v>5.2561721109800038E-3</v>
      </c>
      <c r="CA5" s="1">
        <f t="shared" si="0"/>
        <v>13.195247012462314</v>
      </c>
      <c r="CB5" s="1">
        <v>13.195247012462312</v>
      </c>
    </row>
    <row r="6" spans="1:80">
      <c r="A6" s="93">
        <v>3</v>
      </c>
      <c r="B6" s="7" t="s">
        <v>68</v>
      </c>
      <c r="C6" s="79" t="s">
        <v>68</v>
      </c>
      <c r="D6" s="1">
        <v>77.586000239721926</v>
      </c>
      <c r="E6" s="106">
        <v>25.78</v>
      </c>
      <c r="F6" s="93"/>
      <c r="G6" s="93"/>
      <c r="H6" s="3">
        <v>0.7</v>
      </c>
      <c r="I6" s="93">
        <v>72.7</v>
      </c>
      <c r="J6" s="93">
        <v>12.8</v>
      </c>
      <c r="K6" s="93">
        <v>7.3</v>
      </c>
      <c r="L6" s="93"/>
      <c r="M6" s="93">
        <v>1.2</v>
      </c>
      <c r="N6" s="93"/>
      <c r="O6" s="93">
        <f t="shared" si="1"/>
        <v>0.97964000000000007</v>
      </c>
      <c r="P6" s="93">
        <f t="shared" si="2"/>
        <v>493.99999999999994</v>
      </c>
      <c r="Q6" s="7">
        <v>3.8</v>
      </c>
      <c r="R6" s="6">
        <v>134.08730158730157</v>
      </c>
      <c r="S6" s="3">
        <v>0.79861111111111105</v>
      </c>
      <c r="T6" s="5">
        <v>115.32128514056228</v>
      </c>
      <c r="U6" s="5">
        <v>290.16077196307378</v>
      </c>
      <c r="V6" s="3">
        <v>2.8531746031746024</v>
      </c>
      <c r="W6" s="2">
        <v>46.988095238095241</v>
      </c>
      <c r="X6" s="3">
        <v>26.3125</v>
      </c>
      <c r="Y6" s="3">
        <v>0.81746031746031733</v>
      </c>
      <c r="Z6" s="3">
        <v>9.5466269841269824</v>
      </c>
      <c r="AA6" s="3">
        <v>8.7460317460317434</v>
      </c>
      <c r="AB6" s="3">
        <v>0.58035714285714279</v>
      </c>
      <c r="AC6" s="3">
        <v>8.6091269841269842</v>
      </c>
      <c r="AD6" s="3">
        <v>0.8105158730158728</v>
      </c>
      <c r="AE6" s="3">
        <v>0.55911823647294556</v>
      </c>
      <c r="AF6" s="3">
        <v>0.68336673346693333</v>
      </c>
      <c r="AG6" s="3">
        <v>6.0029761904761898</v>
      </c>
      <c r="AH6" s="5">
        <v>33.928571428571423</v>
      </c>
      <c r="AI6" s="3">
        <v>6.7946428571428559</v>
      </c>
      <c r="AJ6" s="2">
        <v>99.653769841269835</v>
      </c>
      <c r="AK6" s="3">
        <v>7.3928571428571423</v>
      </c>
      <c r="AL6" s="2">
        <v>13.150793650793648</v>
      </c>
      <c r="AM6" s="3">
        <v>0.13690476190476189</v>
      </c>
      <c r="AN6" s="4">
        <v>4.96031746031746E-3</v>
      </c>
      <c r="AO6" s="3">
        <v>0.89682539682539664</v>
      </c>
      <c r="AP6" s="3">
        <v>2.7777777777777776E-2</v>
      </c>
      <c r="AQ6" s="3">
        <v>0.61904761904761896</v>
      </c>
      <c r="AR6" s="2">
        <v>26.958333333333332</v>
      </c>
      <c r="AS6" s="3">
        <v>21.538690476190478</v>
      </c>
      <c r="AT6" s="3">
        <v>64.830357142857125</v>
      </c>
      <c r="AU6" s="3">
        <v>4.9603174603174596</v>
      </c>
      <c r="AV6" s="3">
        <v>17.760912698412699</v>
      </c>
      <c r="AW6" s="3">
        <v>3.1190476190476191</v>
      </c>
      <c r="AX6" s="3">
        <v>0.48611111111111105</v>
      </c>
      <c r="AY6" s="3">
        <v>3.2807539682539679</v>
      </c>
      <c r="AZ6" s="3">
        <v>0.33928571428571419</v>
      </c>
      <c r="BA6" s="3">
        <v>1.6388888888888886</v>
      </c>
      <c r="BB6" s="3">
        <v>0.29960317460317454</v>
      </c>
      <c r="BC6" s="3">
        <v>0.89781746031746024</v>
      </c>
      <c r="BD6" s="3">
        <v>0.13194444444444445</v>
      </c>
      <c r="BE6" s="3">
        <v>0.9980158730158728</v>
      </c>
      <c r="BF6" s="3">
        <v>0.12698412698412698</v>
      </c>
      <c r="BG6" s="3">
        <v>2.7906746031746024</v>
      </c>
      <c r="BH6" s="3">
        <v>0.4414682539682539</v>
      </c>
      <c r="BI6" s="1">
        <v>4.0000000000000001E-3</v>
      </c>
      <c r="BJ6" s="3">
        <v>34.754759568204122</v>
      </c>
      <c r="BK6" s="3">
        <v>8.0357142857142849E-2</v>
      </c>
      <c r="BL6" s="3">
        <v>2.7628968253968247</v>
      </c>
      <c r="BM6" s="3">
        <v>0.30952380952380948</v>
      </c>
      <c r="BN6" s="3">
        <v>6.3085317460317452</v>
      </c>
      <c r="BO6" s="3">
        <v>8.9067460317460299</v>
      </c>
      <c r="BP6" s="5">
        <v>127.20337301587297</v>
      </c>
      <c r="BQ6" s="1">
        <v>12.058731871029604</v>
      </c>
      <c r="BR6" s="1">
        <v>0.2532781972911422</v>
      </c>
      <c r="BS6" s="1">
        <v>9.1292221023612594</v>
      </c>
      <c r="BT6" s="1">
        <v>0.12193215869591273</v>
      </c>
      <c r="BU6" s="1">
        <v>9.9069878940429082E-2</v>
      </c>
      <c r="BV6" s="1">
        <v>0.24879539733908665</v>
      </c>
      <c r="BW6" s="1">
        <v>8.5173199089056686E-4</v>
      </c>
      <c r="BX6" s="1">
        <v>1.4524271844660191E-2</v>
      </c>
      <c r="BY6" s="1">
        <v>0.19298453793599421</v>
      </c>
      <c r="BZ6" s="1">
        <v>1.5241519836989091E-2</v>
      </c>
      <c r="CA6" s="1">
        <f t="shared" si="0"/>
        <v>22.134631667265975</v>
      </c>
      <c r="CB6" s="1">
        <v>22.134631667265971</v>
      </c>
    </row>
    <row r="7" spans="1:80" s="93" customFormat="1">
      <c r="A7" s="93">
        <v>4</v>
      </c>
      <c r="B7" s="7" t="s">
        <v>69</v>
      </c>
      <c r="C7" s="95" t="s">
        <v>69</v>
      </c>
      <c r="D7" s="93">
        <v>72.585576404292254</v>
      </c>
      <c r="E7" s="106">
        <v>32.020000000000003</v>
      </c>
      <c r="F7" s="93">
        <v>4</v>
      </c>
      <c r="G7" s="93" t="s">
        <v>137</v>
      </c>
      <c r="H7" s="94"/>
      <c r="I7" s="93">
        <v>75.2</v>
      </c>
      <c r="J7" s="93">
        <v>15.6</v>
      </c>
      <c r="K7" s="93">
        <v>2.2000000000000002</v>
      </c>
      <c r="L7" s="93">
        <v>0.2</v>
      </c>
      <c r="O7" s="93">
        <f t="shared" si="1"/>
        <v>2.1453400000000005</v>
      </c>
      <c r="P7" s="93">
        <f t="shared" si="2"/>
        <v>871</v>
      </c>
      <c r="Q7" s="7">
        <v>6.7</v>
      </c>
      <c r="R7" s="96">
        <v>169</v>
      </c>
      <c r="S7" s="94">
        <v>0.88562753036437236</v>
      </c>
      <c r="T7" s="97">
        <v>93.348088531187159</v>
      </c>
      <c r="U7" s="97">
        <v>312.34257378217228</v>
      </c>
      <c r="V7" s="94">
        <v>2.3279352226720644</v>
      </c>
      <c r="W7" s="98">
        <v>124.23481781376516</v>
      </c>
      <c r="X7" s="94">
        <v>41.703441295546547</v>
      </c>
      <c r="Y7" s="94">
        <v>2.2935222672064772</v>
      </c>
      <c r="Z7" s="94">
        <v>10.984817813765181</v>
      </c>
      <c r="AA7" s="94">
        <v>10.870445344129552</v>
      </c>
      <c r="AB7" s="94">
        <v>0.95445344129554699</v>
      </c>
      <c r="AC7" s="94">
        <v>6.2267206477732788</v>
      </c>
      <c r="AD7" s="94">
        <v>0.67307692307692291</v>
      </c>
      <c r="AE7" s="94">
        <v>0.91199999999999948</v>
      </c>
      <c r="AF7" s="94">
        <v>1.6219999999999992</v>
      </c>
      <c r="AG7" s="94">
        <v>5.9200404858299587</v>
      </c>
      <c r="AH7" s="97">
        <v>28.522267206477729</v>
      </c>
      <c r="AI7" s="94">
        <v>6.7257085020242906</v>
      </c>
      <c r="AJ7" s="98">
        <v>152.05566801619429</v>
      </c>
      <c r="AK7" s="94">
        <v>7.6578947368421044</v>
      </c>
      <c r="AL7" s="98">
        <v>10.746963562753034</v>
      </c>
      <c r="AM7" s="94">
        <v>0.17611336032388661</v>
      </c>
      <c r="AN7" s="99">
        <v>5.0607287449392704E-3</v>
      </c>
      <c r="AO7" s="94">
        <v>0.97165991902833992</v>
      </c>
      <c r="AP7" s="94">
        <v>6.2753036437246959E-2</v>
      </c>
      <c r="AQ7" s="94">
        <v>0.56275303643724683</v>
      </c>
      <c r="AR7" s="98">
        <v>27.605263157894736</v>
      </c>
      <c r="AS7" s="94">
        <v>28.573886639676115</v>
      </c>
      <c r="AT7" s="94">
        <v>64.72570850202429</v>
      </c>
      <c r="AU7" s="94">
        <v>5.4716599190283395</v>
      </c>
      <c r="AV7" s="94">
        <v>18.268218623481783</v>
      </c>
      <c r="AW7" s="94">
        <v>2.8259109311740893</v>
      </c>
      <c r="AX7" s="94">
        <v>0.40890688259109303</v>
      </c>
      <c r="AY7" s="94">
        <v>3.1143724696356272</v>
      </c>
      <c r="AZ7" s="94">
        <v>0.31578947368421051</v>
      </c>
      <c r="BA7" s="94">
        <v>1.6093117408906881</v>
      </c>
      <c r="BB7" s="94">
        <v>0.30566801619433193</v>
      </c>
      <c r="BC7" s="94">
        <v>0.9483805668016192</v>
      </c>
      <c r="BD7" s="94">
        <v>0.13259109311740891</v>
      </c>
      <c r="BE7" s="94">
        <v>0.91497975708502022</v>
      </c>
      <c r="BF7" s="94">
        <v>0.12955465587044535</v>
      </c>
      <c r="BG7" s="94">
        <v>4.1771255060728745</v>
      </c>
      <c r="BH7" s="94">
        <v>0.52935222672064774</v>
      </c>
      <c r="BI7" s="93">
        <v>3.0000000000000001E-3</v>
      </c>
      <c r="BJ7" s="94">
        <v>51.229783037475343</v>
      </c>
      <c r="BK7" s="94">
        <v>8.4008097165991877E-2</v>
      </c>
      <c r="BL7" s="94">
        <v>4.7641700404858289</v>
      </c>
      <c r="BM7" s="94">
        <v>0.45141700404858298</v>
      </c>
      <c r="BN7" s="94">
        <v>8.086032388663968</v>
      </c>
      <c r="BO7" s="94">
        <v>6.6781376518218609</v>
      </c>
      <c r="BP7" s="97">
        <v>134.47064777327938</v>
      </c>
      <c r="BQ7" s="93">
        <v>14.891514897188447</v>
      </c>
      <c r="BR7" s="93">
        <v>0.29333433247407287</v>
      </c>
      <c r="BS7" s="93">
        <v>11.5003506983994</v>
      </c>
      <c r="BT7" s="93">
        <v>0.26591990887836514</v>
      </c>
      <c r="BU7" s="93">
        <v>9.4305617169234635E-2</v>
      </c>
      <c r="BV7" s="93">
        <v>6.0585876146514117E-2</v>
      </c>
      <c r="BW7" s="93">
        <v>0</v>
      </c>
      <c r="BX7" s="93">
        <v>8.8548588214136022E-3</v>
      </c>
      <c r="BY7" s="93">
        <v>0.18422492656315603</v>
      </c>
      <c r="BZ7" s="93">
        <v>1.6393825310233232E-2</v>
      </c>
      <c r="CA7" s="93">
        <f t="shared" si="0"/>
        <v>27.315484940950839</v>
      </c>
      <c r="CB7" s="93">
        <v>27.315484940950835</v>
      </c>
    </row>
    <row r="8" spans="1:80" s="93" customFormat="1">
      <c r="A8" s="93">
        <v>5</v>
      </c>
      <c r="B8" s="7" t="s">
        <v>70</v>
      </c>
      <c r="C8" s="95" t="s">
        <v>70</v>
      </c>
      <c r="D8" s="93">
        <v>93.308118708851225</v>
      </c>
      <c r="E8" s="106">
        <v>7.74</v>
      </c>
      <c r="F8" s="93">
        <v>6</v>
      </c>
      <c r="G8" s="93" t="s">
        <v>137</v>
      </c>
      <c r="H8" s="94"/>
      <c r="I8" s="93">
        <v>28.3</v>
      </c>
      <c r="J8" s="93">
        <v>50.4</v>
      </c>
      <c r="K8" s="93">
        <v>4.5999999999999996</v>
      </c>
      <c r="L8" s="93">
        <v>0.1</v>
      </c>
      <c r="M8" s="93">
        <v>4.0999999999999996</v>
      </c>
      <c r="O8" s="93">
        <f t="shared" si="1"/>
        <v>0.65016000000000007</v>
      </c>
      <c r="P8" s="93">
        <f t="shared" si="2"/>
        <v>1092</v>
      </c>
      <c r="Q8" s="7">
        <v>8.4</v>
      </c>
      <c r="R8" s="96">
        <v>77.903225806451616</v>
      </c>
      <c r="S8" s="94">
        <v>0.78326612903225823</v>
      </c>
      <c r="T8" s="97">
        <v>42.236686390532533</v>
      </c>
      <c r="U8" s="97">
        <v>66.637358457716644</v>
      </c>
      <c r="V8" s="94">
        <v>3.9415322580645165</v>
      </c>
      <c r="W8" s="98">
        <v>22.100806451612907</v>
      </c>
      <c r="X8" s="94">
        <v>6.4667338709677438</v>
      </c>
      <c r="Y8" s="94">
        <v>1.4475806451612905</v>
      </c>
      <c r="Z8" s="94">
        <v>6.1018145161290329</v>
      </c>
      <c r="AA8" s="94">
        <v>5.300403225806452</v>
      </c>
      <c r="AB8" s="94">
        <v>0.31149193548387116</v>
      </c>
      <c r="AC8" s="94">
        <v>6.0584677419354849</v>
      </c>
      <c r="AD8" s="94">
        <v>1.1985887096774195</v>
      </c>
      <c r="AE8" s="94">
        <v>0.38755020080321279</v>
      </c>
      <c r="AF8" s="94">
        <v>0.6124497991967871</v>
      </c>
      <c r="AG8" s="94">
        <v>1.2872983870967745</v>
      </c>
      <c r="AH8" s="97">
        <v>57.641129032258071</v>
      </c>
      <c r="AI8" s="94">
        <v>14.876008064516132</v>
      </c>
      <c r="AJ8" s="98">
        <v>15.31350806451613</v>
      </c>
      <c r="AK8" s="94">
        <v>0.40524193548387105</v>
      </c>
      <c r="AL8" s="94">
        <v>9.8084677419354858</v>
      </c>
      <c r="AM8" s="94">
        <v>4.6370967741935484E-2</v>
      </c>
      <c r="AN8" s="99">
        <v>1.1088709677419355E-2</v>
      </c>
      <c r="AO8" s="94">
        <v>0.15927419354838712</v>
      </c>
      <c r="AP8" s="94">
        <v>2.2177419354838714E-2</v>
      </c>
      <c r="AQ8" s="94">
        <v>0.10483870967741937</v>
      </c>
      <c r="AR8" s="94">
        <v>7.2338709677419377</v>
      </c>
      <c r="AS8" s="94">
        <v>4.154233870967742</v>
      </c>
      <c r="AT8" s="94">
        <v>10.498991935483872</v>
      </c>
      <c r="AU8" s="94">
        <v>1.2600806451612905</v>
      </c>
      <c r="AV8" s="94">
        <v>5.5856854838709671</v>
      </c>
      <c r="AW8" s="94">
        <v>1.586693548387097</v>
      </c>
      <c r="AX8" s="94">
        <v>0.34677419354838712</v>
      </c>
      <c r="AY8" s="94">
        <v>2.0836693548387095</v>
      </c>
      <c r="AZ8" s="94">
        <v>0.40927419354838707</v>
      </c>
      <c r="BA8" s="94">
        <v>2.8447580645161294</v>
      </c>
      <c r="BB8" s="94">
        <v>0.57862903225806461</v>
      </c>
      <c r="BC8" s="94">
        <v>1.77116935483871</v>
      </c>
      <c r="BD8" s="94">
        <v>0.24495967741935487</v>
      </c>
      <c r="BE8" s="94">
        <v>1.6229838709677422</v>
      </c>
      <c r="BF8" s="94">
        <v>0.21975806451612906</v>
      </c>
      <c r="BG8" s="94">
        <v>0.47076612903225817</v>
      </c>
      <c r="BH8" s="94">
        <v>2.9233870967741941E-2</v>
      </c>
      <c r="BI8" s="93">
        <v>5.0000000000000001E-3</v>
      </c>
      <c r="BJ8" s="94">
        <v>20.390338645418328</v>
      </c>
      <c r="BK8" s="94">
        <v>4.1330645161290321E-2</v>
      </c>
      <c r="BL8" s="94">
        <v>1.841733870967742</v>
      </c>
      <c r="BM8" s="94">
        <v>2.2177419354838711E-2</v>
      </c>
      <c r="BN8" s="94">
        <v>1.0796370967741935</v>
      </c>
      <c r="BO8" s="94">
        <v>0.78024193548387111</v>
      </c>
      <c r="BP8" s="98">
        <v>48.083669354838705</v>
      </c>
      <c r="BQ8" s="93">
        <v>3.2542618718856495</v>
      </c>
      <c r="BR8" s="93">
        <v>1.9138780492685494E-2</v>
      </c>
      <c r="BS8" s="93">
        <v>2.5777126733505082</v>
      </c>
      <c r="BT8" s="93">
        <v>0.18536511176482107</v>
      </c>
      <c r="BU8" s="93">
        <v>3.8411398611193963E-2</v>
      </c>
      <c r="BV8" s="93">
        <v>0.28641251926116756</v>
      </c>
      <c r="BW8" s="93">
        <v>1.3450681395209038E-3</v>
      </c>
      <c r="BX8" s="93">
        <v>1.7867323047367231E-3</v>
      </c>
      <c r="BY8" s="93">
        <v>8.9671209301393592E-2</v>
      </c>
      <c r="BZ8" s="93">
        <v>1.6328190350403014E-3</v>
      </c>
      <c r="CA8" s="93">
        <f t="shared" si="0"/>
        <v>6.4557381841467176</v>
      </c>
      <c r="CB8" s="93">
        <v>6.4557381841467176</v>
      </c>
    </row>
    <row r="9" spans="1:80" s="93" customFormat="1">
      <c r="A9" s="93">
        <v>6</v>
      </c>
      <c r="B9" s="7" t="s">
        <v>71</v>
      </c>
      <c r="C9" s="95" t="s">
        <v>71</v>
      </c>
      <c r="D9" s="93">
        <v>93.142194497760784</v>
      </c>
      <c r="E9" s="106">
        <v>5.56</v>
      </c>
      <c r="F9" s="93">
        <v>7</v>
      </c>
      <c r="G9" s="93" t="s">
        <v>137</v>
      </c>
      <c r="H9" s="94"/>
      <c r="I9" s="93">
        <v>34.1</v>
      </c>
      <c r="J9" s="93">
        <v>47.3</v>
      </c>
      <c r="K9" s="93">
        <v>8.5</v>
      </c>
      <c r="M9" s="93">
        <v>3.1</v>
      </c>
      <c r="O9" s="93">
        <f t="shared" si="1"/>
        <v>0.27244000000000002</v>
      </c>
      <c r="P9" s="93">
        <f t="shared" si="2"/>
        <v>637.00000000000011</v>
      </c>
      <c r="Q9" s="7">
        <v>4.9000000000000004</v>
      </c>
      <c r="R9" s="96">
        <v>39.320000000000022</v>
      </c>
      <c r="S9" s="94">
        <v>0.63900000000000035</v>
      </c>
      <c r="T9" s="97">
        <v>55.616766467065879</v>
      </c>
      <c r="U9" s="97">
        <v>53.605525124897262</v>
      </c>
      <c r="V9" s="94">
        <v>2.3340000000000014</v>
      </c>
      <c r="W9" s="98">
        <v>15.062000000000008</v>
      </c>
      <c r="X9" s="94">
        <v>10.549000000000007</v>
      </c>
      <c r="Y9" s="94">
        <v>1.2140000000000006</v>
      </c>
      <c r="Z9" s="94">
        <v>7.5750000000000046</v>
      </c>
      <c r="AA9" s="94">
        <v>3.0320000000000018</v>
      </c>
      <c r="AB9" s="94">
        <v>0.38500000000000001</v>
      </c>
      <c r="AC9" s="94">
        <v>4.9220000000000024</v>
      </c>
      <c r="AD9" s="94">
        <v>0.61700000000000033</v>
      </c>
      <c r="AE9" s="94">
        <v>0.31863727454909802</v>
      </c>
      <c r="AF9" s="94">
        <v>0.57314629258517003</v>
      </c>
      <c r="AG9" s="94">
        <v>1.8130000000000008</v>
      </c>
      <c r="AH9" s="97">
        <v>59.520000000000032</v>
      </c>
      <c r="AI9" s="94">
        <v>11.697000000000006</v>
      </c>
      <c r="AJ9" s="98">
        <v>30.291000000000015</v>
      </c>
      <c r="AK9" s="94">
        <v>0.93200000000000061</v>
      </c>
      <c r="AL9" s="94">
        <v>8.0520000000000032</v>
      </c>
      <c r="AM9" s="94">
        <v>4.8000000000000029E-2</v>
      </c>
      <c r="AN9" s="99">
        <v>7.0000000000000045E-3</v>
      </c>
      <c r="AO9" s="94">
        <v>0.21800000000000014</v>
      </c>
      <c r="AP9" s="94" t="s">
        <v>65</v>
      </c>
      <c r="AQ9" s="94">
        <v>2.6220000000000012</v>
      </c>
      <c r="AR9" s="98">
        <v>10.368000000000006</v>
      </c>
      <c r="AS9" s="94">
        <v>1.7610000000000012</v>
      </c>
      <c r="AT9" s="94">
        <v>5.1990000000000025</v>
      </c>
      <c r="AU9" s="94">
        <v>0.67000000000000037</v>
      </c>
      <c r="AV9" s="94">
        <v>3.3710000000000022</v>
      </c>
      <c r="AW9" s="94">
        <v>1.0340000000000007</v>
      </c>
      <c r="AX9" s="94">
        <v>0.24200000000000013</v>
      </c>
      <c r="AY9" s="94">
        <v>1.517000000000001</v>
      </c>
      <c r="AZ9" s="94">
        <v>0.31400000000000017</v>
      </c>
      <c r="BA9" s="94">
        <v>2.2060000000000017</v>
      </c>
      <c r="BB9" s="94">
        <v>0.44600000000000029</v>
      </c>
      <c r="BC9" s="94">
        <v>1.3930000000000009</v>
      </c>
      <c r="BD9" s="94">
        <v>0.19100000000000011</v>
      </c>
      <c r="BE9" s="94">
        <v>1.2520000000000007</v>
      </c>
      <c r="BF9" s="94">
        <v>0.17600000000000007</v>
      </c>
      <c r="BG9" s="94">
        <v>0.85900000000000054</v>
      </c>
      <c r="BH9" s="94">
        <v>5.5000000000000042E-2</v>
      </c>
      <c r="BI9" s="93">
        <v>2E-3</v>
      </c>
      <c r="BJ9" s="94">
        <v>58.798649951783986</v>
      </c>
      <c r="BK9" s="94">
        <v>6.1000000000000033E-2</v>
      </c>
      <c r="BL9" s="94">
        <v>1.2450000000000008</v>
      </c>
      <c r="BM9" s="94">
        <v>0.11200000000000007</v>
      </c>
      <c r="BN9" s="94">
        <v>2.237000000000001</v>
      </c>
      <c r="BO9" s="94">
        <v>1.0860000000000007</v>
      </c>
      <c r="BP9" s="98">
        <v>31.469000000000019</v>
      </c>
      <c r="BQ9" s="93">
        <v>3.5365702975047641</v>
      </c>
      <c r="BR9" s="93">
        <v>3.8815179142673961E-2</v>
      </c>
      <c r="BS9" s="93">
        <v>2.6752299264235182</v>
      </c>
      <c r="BT9" s="93">
        <v>0.14058501279590394</v>
      </c>
      <c r="BU9" s="93">
        <v>3.7032149712091768E-2</v>
      </c>
      <c r="BV9" s="93">
        <v>0.17075935700575648</v>
      </c>
      <c r="BW9" s="93">
        <v>3.8403710812539611E-4</v>
      </c>
      <c r="BX9" s="93">
        <v>2.6265395073576197E-3</v>
      </c>
      <c r="BY9" s="93">
        <v>0.12138315738963414</v>
      </c>
      <c r="BZ9" s="93">
        <v>7.4064299424183536E-4</v>
      </c>
      <c r="CA9" s="93">
        <f t="shared" si="0"/>
        <v>6.7241262995840669</v>
      </c>
      <c r="CB9" s="93">
        <v>6.7241262995840669</v>
      </c>
    </row>
    <row r="10" spans="1:80" s="93" customFormat="1">
      <c r="A10" s="93">
        <v>7</v>
      </c>
      <c r="B10" s="7" t="s">
        <v>72</v>
      </c>
      <c r="C10" s="95" t="s">
        <v>72</v>
      </c>
      <c r="D10" s="93">
        <v>92.690637693338843</v>
      </c>
      <c r="E10" s="106">
        <v>9.66</v>
      </c>
      <c r="F10" s="93">
        <v>9</v>
      </c>
      <c r="G10" s="93" t="s">
        <v>137</v>
      </c>
      <c r="H10" s="94">
        <v>7</v>
      </c>
      <c r="I10" s="93">
        <v>24.6</v>
      </c>
      <c r="J10" s="93">
        <v>22</v>
      </c>
      <c r="K10" s="93">
        <v>3.8</v>
      </c>
      <c r="L10" s="93">
        <v>22.9</v>
      </c>
      <c r="M10" s="93">
        <v>8.1</v>
      </c>
      <c r="N10" s="93">
        <v>0.6</v>
      </c>
      <c r="O10" s="93">
        <f t="shared" si="1"/>
        <v>0.35742000000000007</v>
      </c>
      <c r="P10" s="93">
        <f t="shared" si="2"/>
        <v>480.99999999999994</v>
      </c>
      <c r="Q10" s="7">
        <v>3.7</v>
      </c>
      <c r="R10" s="96">
        <v>25.423387096774196</v>
      </c>
      <c r="S10" s="94">
        <v>0.53434343434343401</v>
      </c>
      <c r="T10" s="97">
        <v>62.052104208416829</v>
      </c>
      <c r="U10" s="97">
        <v>60.037152809131854</v>
      </c>
      <c r="V10" s="94">
        <v>2.6252525252525301</v>
      </c>
      <c r="W10" s="98">
        <v>15.017171717171699</v>
      </c>
      <c r="X10" s="94">
        <v>9.6252525252525292</v>
      </c>
      <c r="Y10" s="94">
        <v>3.5747474747474701</v>
      </c>
      <c r="Z10" s="94">
        <v>18.6212121212121</v>
      </c>
      <c r="AA10" s="94">
        <v>27.0848484848485</v>
      </c>
      <c r="AB10" s="94">
        <v>12.741414141414101</v>
      </c>
      <c r="AC10" s="94">
        <v>4.6313131313131297</v>
      </c>
      <c r="AD10" s="94">
        <v>0.648484848484849</v>
      </c>
      <c r="AE10" s="94">
        <v>2.1723107569721098</v>
      </c>
      <c r="AF10" s="94">
        <v>2.48306772908367</v>
      </c>
      <c r="AG10" s="94">
        <v>1.3454545454545499</v>
      </c>
      <c r="AH10" s="97">
        <v>49.377777777777801</v>
      </c>
      <c r="AI10" s="94">
        <v>15.866666666666699</v>
      </c>
      <c r="AJ10" s="98">
        <v>44.488888888888901</v>
      </c>
      <c r="AK10" s="94">
        <v>3.9303030303030302</v>
      </c>
      <c r="AL10" s="94">
        <v>6.1191919191919197</v>
      </c>
      <c r="AM10" s="94">
        <v>0.12929292929292899</v>
      </c>
      <c r="AN10" s="99">
        <v>2.12121212121212E-2</v>
      </c>
      <c r="AO10" s="94">
        <v>0.81414141414141405</v>
      </c>
      <c r="AP10" s="94">
        <v>0.155555555555556</v>
      </c>
      <c r="AQ10" s="94">
        <v>0.124242424242424</v>
      </c>
      <c r="AR10" s="98">
        <v>12.4050505050505</v>
      </c>
      <c r="AS10" s="94">
        <v>5.9707070707070704</v>
      </c>
      <c r="AT10" s="94">
        <v>22.573737373737401</v>
      </c>
      <c r="AU10" s="94">
        <v>3.86262626262626</v>
      </c>
      <c r="AV10" s="94">
        <v>21.466666666666701</v>
      </c>
      <c r="AW10" s="94">
        <v>6.03939393939394</v>
      </c>
      <c r="AX10" s="94">
        <v>0.783838383838384</v>
      </c>
      <c r="AY10" s="94">
        <v>5.4383838383838397</v>
      </c>
      <c r="AZ10" s="94">
        <v>0.71919191919191905</v>
      </c>
      <c r="BA10" s="94">
        <v>3.4090909090909101</v>
      </c>
      <c r="BB10" s="94">
        <v>0.60101010101010099</v>
      </c>
      <c r="BC10" s="94">
        <v>1.5202020202020201</v>
      </c>
      <c r="BD10" s="94">
        <v>0.20404040404040399</v>
      </c>
      <c r="BE10" s="94">
        <v>1.3828282828282801</v>
      </c>
      <c r="BF10" s="94">
        <v>0.18484848484848501</v>
      </c>
      <c r="BG10" s="94">
        <v>1.2646464646464599</v>
      </c>
      <c r="BH10" s="94">
        <v>0.25555555555555598</v>
      </c>
      <c r="BI10" s="93">
        <v>3.0000000000000001E-3</v>
      </c>
      <c r="BJ10" s="94">
        <v>60.857684681464569</v>
      </c>
      <c r="BK10" s="94">
        <v>0.51010101010101006</v>
      </c>
      <c r="BL10" s="94">
        <v>21.079797979797998</v>
      </c>
      <c r="BM10" s="94">
        <v>0.43636363636363601</v>
      </c>
      <c r="BN10" s="94">
        <v>3.4535353535353499</v>
      </c>
      <c r="BO10" s="94">
        <v>1.3868686868686899</v>
      </c>
      <c r="BP10" s="98">
        <v>90.023232323232421</v>
      </c>
      <c r="BQ10" s="93">
        <v>2.4201298597355092</v>
      </c>
      <c r="BR10" s="93">
        <v>0.12718290413590413</v>
      </c>
      <c r="BS10" s="93">
        <v>1.7293951217560297</v>
      </c>
      <c r="BT10" s="93">
        <v>2.1628403065410367</v>
      </c>
      <c r="BU10" s="93">
        <v>3.442709646437405E-2</v>
      </c>
      <c r="BV10" s="93">
        <v>0.34792564579707103</v>
      </c>
      <c r="BW10" s="93">
        <v>2.3682333873582149E-3</v>
      </c>
      <c r="BX10" s="93">
        <v>2.8141044880645454E-3</v>
      </c>
      <c r="BY10" s="93">
        <v>5.1604097885027761E-2</v>
      </c>
      <c r="BZ10" s="93">
        <v>1.3010664905856858E-3</v>
      </c>
      <c r="CA10" s="93">
        <f t="shared" si="0"/>
        <v>6.8799884366809607</v>
      </c>
      <c r="CB10" s="93">
        <v>6.8799884366809607</v>
      </c>
    </row>
    <row r="11" spans="1:80" s="93" customFormat="1">
      <c r="A11" s="93">
        <v>8</v>
      </c>
      <c r="B11" s="7" t="s">
        <v>73</v>
      </c>
      <c r="C11" s="95" t="s">
        <v>73</v>
      </c>
      <c r="D11" s="93">
        <v>93.941516722374502</v>
      </c>
      <c r="E11" s="106">
        <v>6.32</v>
      </c>
      <c r="F11" s="93">
        <v>8</v>
      </c>
      <c r="G11" s="93" t="s">
        <v>137</v>
      </c>
      <c r="H11" s="94"/>
      <c r="I11" s="93">
        <v>37.6</v>
      </c>
      <c r="J11" s="93">
        <v>31</v>
      </c>
      <c r="K11" s="93">
        <v>4.7</v>
      </c>
      <c r="L11" s="93">
        <v>0.3</v>
      </c>
      <c r="M11" s="93">
        <v>19.2</v>
      </c>
      <c r="O11" s="93">
        <f t="shared" si="1"/>
        <v>0.32864000000000004</v>
      </c>
      <c r="P11" s="93">
        <f t="shared" si="2"/>
        <v>675.99999999999989</v>
      </c>
      <c r="Q11" s="7">
        <v>5.2</v>
      </c>
      <c r="R11" s="96">
        <v>67.53012048192771</v>
      </c>
      <c r="S11" s="94">
        <v>0.4568273092369477</v>
      </c>
      <c r="T11" s="97">
        <v>27.896999999999981</v>
      </c>
      <c r="U11" s="97">
        <v>35.295495979647185</v>
      </c>
      <c r="V11" s="94">
        <v>2.8273092369477903</v>
      </c>
      <c r="W11" s="98">
        <v>10.072289156626503</v>
      </c>
      <c r="X11" s="94">
        <v>6.0953815261044166</v>
      </c>
      <c r="Y11" s="94">
        <v>1.3453815261044173</v>
      </c>
      <c r="Z11" s="94">
        <v>6.7761044176706822</v>
      </c>
      <c r="AA11" s="94">
        <v>4.6224899598393563</v>
      </c>
      <c r="AB11" s="94">
        <v>0.30622489959839411</v>
      </c>
      <c r="AC11" s="94">
        <v>4.7510040160642566</v>
      </c>
      <c r="AD11" s="94">
        <v>0.52911646586345373</v>
      </c>
      <c r="AE11" s="94">
        <v>20.845544554455447</v>
      </c>
      <c r="AF11" s="94">
        <v>1.0712871287128714</v>
      </c>
      <c r="AG11" s="94">
        <v>0.88453815261044155</v>
      </c>
      <c r="AH11" s="97">
        <v>28.775100401606419</v>
      </c>
      <c r="AI11" s="94">
        <v>17.61546184738955</v>
      </c>
      <c r="AJ11" s="98">
        <v>22.541164658634532</v>
      </c>
      <c r="AK11" s="94">
        <v>0.70883534136546178</v>
      </c>
      <c r="AL11" s="94">
        <v>4.9779116465863442</v>
      </c>
      <c r="AM11" s="94">
        <v>3.6144578313253004E-2</v>
      </c>
      <c r="AN11" s="99">
        <v>1.5060240963855418E-2</v>
      </c>
      <c r="AO11" s="94">
        <v>0.26305220883534136</v>
      </c>
      <c r="AP11" s="94">
        <v>2.6104417670682726E-2</v>
      </c>
      <c r="AQ11" s="94">
        <v>8.2329317269076274E-2</v>
      </c>
      <c r="AR11" s="94">
        <v>5.0481927710843371</v>
      </c>
      <c r="AS11" s="94">
        <v>1.9989959839357427</v>
      </c>
      <c r="AT11" s="94">
        <v>6.8222891566265043</v>
      </c>
      <c r="AU11" s="94">
        <v>0.98393574297188735</v>
      </c>
      <c r="AV11" s="94">
        <v>5.2861445783132517</v>
      </c>
      <c r="AW11" s="94">
        <v>1.8273092369477908</v>
      </c>
      <c r="AX11" s="94">
        <v>0.3433734939759035</v>
      </c>
      <c r="AY11" s="94">
        <v>2.4628514056224891</v>
      </c>
      <c r="AZ11" s="94">
        <v>0.48594377510040149</v>
      </c>
      <c r="BA11" s="94">
        <v>3.1827309236947792</v>
      </c>
      <c r="BB11" s="94">
        <v>0.62851405622489942</v>
      </c>
      <c r="BC11" s="94">
        <v>1.8383534136546182</v>
      </c>
      <c r="BD11" s="94">
        <v>0.22991967871485941</v>
      </c>
      <c r="BE11" s="94">
        <v>1.5261044176706824</v>
      </c>
      <c r="BF11" s="94">
        <v>0.21485943775100394</v>
      </c>
      <c r="BG11" s="94">
        <v>0.68975903614457801</v>
      </c>
      <c r="BH11" s="94">
        <v>3.3132530120481923E-2</v>
      </c>
      <c r="BI11" s="93">
        <v>4.0000000000000001E-3</v>
      </c>
      <c r="BJ11" s="94">
        <v>23.83187250996016</v>
      </c>
      <c r="BK11" s="94">
        <v>1.506024096385542E-2</v>
      </c>
      <c r="BL11" s="94">
        <v>1.2218875502008029</v>
      </c>
      <c r="BM11" s="94">
        <v>1.8072289156626512E-2</v>
      </c>
      <c r="BN11" s="94">
        <v>0.92469879518072262</v>
      </c>
      <c r="BO11" s="94">
        <v>0.71887550200803185</v>
      </c>
      <c r="BP11" s="98">
        <v>45.446787148594353</v>
      </c>
      <c r="BQ11" s="93">
        <v>2.7972017292796925</v>
      </c>
      <c r="BR11" s="93">
        <v>2.4597442107159525E-2</v>
      </c>
      <c r="BS11" s="93">
        <v>2.102293697336048</v>
      </c>
      <c r="BT11" s="93">
        <v>0.18902467826191557</v>
      </c>
      <c r="BU11" s="93">
        <v>3.0716510217561277E-2</v>
      </c>
      <c r="BV11" s="93">
        <v>0.42530552608930994</v>
      </c>
      <c r="BW11" s="93">
        <v>3.2412885535296415E-3</v>
      </c>
      <c r="BX11" s="93">
        <v>1.2541060384684782E-3</v>
      </c>
      <c r="BY11" s="93">
        <v>5.4708103996958253E-2</v>
      </c>
      <c r="BZ11" s="93">
        <v>1.2541060384684782E-3</v>
      </c>
      <c r="CA11" s="93">
        <f t="shared" si="0"/>
        <v>5.6295971879191109</v>
      </c>
      <c r="CB11" s="93">
        <v>5.6295971879191109</v>
      </c>
    </row>
    <row r="12" spans="1:80" s="103" customFormat="1">
      <c r="A12" s="93">
        <v>9</v>
      </c>
      <c r="B12" s="8" t="s">
        <v>74</v>
      </c>
      <c r="C12" s="95" t="s">
        <v>74</v>
      </c>
      <c r="D12" s="93">
        <v>32.32</v>
      </c>
      <c r="E12" s="106">
        <v>80.650000000000006</v>
      </c>
      <c r="F12" s="93"/>
      <c r="G12" s="93"/>
      <c r="H12" s="100">
        <v>21.3</v>
      </c>
      <c r="I12" s="93">
        <v>54</v>
      </c>
      <c r="J12" s="93">
        <v>22</v>
      </c>
      <c r="K12" s="93">
        <v>0.8</v>
      </c>
      <c r="L12" s="93"/>
      <c r="M12" s="93"/>
      <c r="N12" s="93"/>
      <c r="O12" s="93">
        <f t="shared" si="1"/>
        <v>0</v>
      </c>
      <c r="P12" s="93">
        <f t="shared" si="2"/>
        <v>0</v>
      </c>
      <c r="Q12" s="8"/>
      <c r="R12" s="101">
        <v>113</v>
      </c>
      <c r="S12" s="100">
        <v>2.2000000000000002</v>
      </c>
      <c r="T12" s="102">
        <v>212.29365079365101</v>
      </c>
      <c r="U12" s="102">
        <v>937.01365138314145</v>
      </c>
      <c r="V12" s="103">
        <v>18.100000000000001</v>
      </c>
      <c r="W12" s="103">
        <v>169</v>
      </c>
      <c r="X12" s="103">
        <v>116</v>
      </c>
      <c r="Y12" s="103">
        <v>7.83</v>
      </c>
      <c r="Z12" s="103">
        <v>27</v>
      </c>
      <c r="AA12" s="103">
        <v>13.9</v>
      </c>
      <c r="AB12" s="103">
        <v>21</v>
      </c>
      <c r="AC12" s="103">
        <v>26.7</v>
      </c>
      <c r="AD12" s="102" t="s">
        <v>61</v>
      </c>
      <c r="AE12" s="100">
        <v>2.3601609657947695</v>
      </c>
      <c r="AF12" s="100">
        <v>4.0523138832997994</v>
      </c>
      <c r="AG12" s="104">
        <v>51</v>
      </c>
      <c r="AH12" s="102">
        <v>78.3</v>
      </c>
      <c r="AI12" s="100">
        <v>16.8</v>
      </c>
      <c r="AJ12" s="103">
        <v>346</v>
      </c>
      <c r="AK12" s="103">
        <v>30.2</v>
      </c>
      <c r="AL12" s="100">
        <v>7.7</v>
      </c>
      <c r="AM12" s="100">
        <v>0.17299999999999999</v>
      </c>
      <c r="AN12" s="105">
        <v>5.3999999999999999E-2</v>
      </c>
      <c r="AO12" s="100">
        <v>4.7</v>
      </c>
      <c r="AP12" s="100">
        <v>0.14399999999999999</v>
      </c>
      <c r="AQ12" s="103">
        <v>16.899999999999999</v>
      </c>
      <c r="AR12" s="103">
        <v>181</v>
      </c>
      <c r="AS12" s="103">
        <v>54.2</v>
      </c>
      <c r="AT12" s="103">
        <v>92.3</v>
      </c>
      <c r="AU12" s="100">
        <v>9.9499999999999993</v>
      </c>
      <c r="AV12" s="100">
        <v>31.9</v>
      </c>
      <c r="AW12" s="100">
        <v>4.24</v>
      </c>
      <c r="AX12" s="100">
        <v>0.625</v>
      </c>
      <c r="AY12" s="100">
        <v>3.12</v>
      </c>
      <c r="AZ12" s="100">
        <v>0.42199999999999999</v>
      </c>
      <c r="BA12" s="100">
        <v>2.82</v>
      </c>
      <c r="BB12" s="100">
        <v>0.61199999999999999</v>
      </c>
      <c r="BC12" s="100">
        <v>1.98</v>
      </c>
      <c r="BD12" s="100">
        <v>0.30499999999999999</v>
      </c>
      <c r="BE12" s="100">
        <v>2.19</v>
      </c>
      <c r="BF12" s="100">
        <v>0.34200000000000003</v>
      </c>
      <c r="BG12" s="103">
        <v>8.19</v>
      </c>
      <c r="BH12" s="100">
        <v>1.33</v>
      </c>
      <c r="BI12" s="103">
        <v>3.0000000000000001E-3</v>
      </c>
      <c r="BJ12" s="100">
        <v>71.489869608826481</v>
      </c>
      <c r="BK12" s="100">
        <v>0.35699999999999998</v>
      </c>
      <c r="BL12" s="103">
        <v>16.3</v>
      </c>
      <c r="BM12" s="100">
        <v>0.69299999999999995</v>
      </c>
      <c r="BN12" s="100">
        <v>18.7</v>
      </c>
      <c r="BO12" s="100">
        <v>6.41</v>
      </c>
      <c r="BP12" s="102">
        <v>221.80600000000001</v>
      </c>
      <c r="BQ12" s="103">
        <v>42.95</v>
      </c>
      <c r="BR12" s="103">
        <v>1.0705</v>
      </c>
      <c r="BS12" s="103">
        <v>21.44</v>
      </c>
      <c r="BT12" s="103">
        <v>0.85</v>
      </c>
      <c r="BU12" s="103">
        <v>0.2</v>
      </c>
      <c r="BV12" s="103">
        <v>0.13</v>
      </c>
      <c r="BW12" s="103" t="s">
        <v>49</v>
      </c>
      <c r="BX12" s="103">
        <v>0.08</v>
      </c>
      <c r="BY12" s="103">
        <v>0.71999999999999986</v>
      </c>
      <c r="BZ12" s="103">
        <v>3.5000000000000003E-2</v>
      </c>
      <c r="CA12" s="93">
        <f t="shared" si="0"/>
        <v>67.475499999999997</v>
      </c>
      <c r="CB12" s="103">
        <v>67.475499999999982</v>
      </c>
    </row>
    <row r="13" spans="1:80" s="103" customFormat="1">
      <c r="A13" s="93">
        <v>10</v>
      </c>
      <c r="B13" s="8" t="s">
        <v>75</v>
      </c>
      <c r="C13" s="95" t="s">
        <v>75</v>
      </c>
      <c r="D13" s="93">
        <v>13.2</v>
      </c>
      <c r="E13" s="106">
        <v>98.26</v>
      </c>
      <c r="F13" s="93"/>
      <c r="G13" s="93"/>
      <c r="H13" s="100">
        <v>9.6999999999999993</v>
      </c>
      <c r="I13" s="93">
        <v>44.8</v>
      </c>
      <c r="J13" s="93">
        <v>39.299999999999997</v>
      </c>
      <c r="K13" s="93">
        <v>2.2000000000000002</v>
      </c>
      <c r="L13" s="93">
        <v>2.2999999999999998</v>
      </c>
      <c r="M13" s="93"/>
      <c r="N13" s="93"/>
      <c r="O13" s="93">
        <f t="shared" si="1"/>
        <v>0</v>
      </c>
      <c r="P13" s="93">
        <f t="shared" si="2"/>
        <v>0</v>
      </c>
      <c r="Q13" s="8"/>
      <c r="R13" s="101">
        <v>116</v>
      </c>
      <c r="S13" s="100">
        <v>4.3</v>
      </c>
      <c r="T13" s="102">
        <v>216.6921529175051</v>
      </c>
      <c r="U13" s="102">
        <v>1437.6259987942765</v>
      </c>
      <c r="V13" s="103">
        <v>26.5</v>
      </c>
      <c r="W13" s="103">
        <v>181</v>
      </c>
      <c r="X13" s="103">
        <v>158</v>
      </c>
      <c r="Y13" s="103">
        <v>7.65</v>
      </c>
      <c r="Z13" s="103">
        <v>46.4</v>
      </c>
      <c r="AA13" s="103">
        <v>14.8</v>
      </c>
      <c r="AB13" s="103">
        <v>22</v>
      </c>
      <c r="AC13" s="103">
        <v>35.1</v>
      </c>
      <c r="AD13" s="102" t="s">
        <v>61</v>
      </c>
      <c r="AE13" s="100">
        <v>3.4616935483870974</v>
      </c>
      <c r="AF13" s="100">
        <v>7.5665322580645169</v>
      </c>
      <c r="AG13" s="103">
        <v>102</v>
      </c>
      <c r="AH13" s="102">
        <v>121</v>
      </c>
      <c r="AI13" s="100">
        <v>17.7</v>
      </c>
      <c r="AJ13" s="103">
        <v>386</v>
      </c>
      <c r="AK13" s="103">
        <v>40.1</v>
      </c>
      <c r="AL13" s="100">
        <v>3.77</v>
      </c>
      <c r="AM13" s="100">
        <v>0.188</v>
      </c>
      <c r="AN13" s="105">
        <v>9.4E-2</v>
      </c>
      <c r="AO13" s="100">
        <v>5.69</v>
      </c>
      <c r="AP13" s="100">
        <v>0.42599999999999999</v>
      </c>
      <c r="AQ13" s="103">
        <v>29.4</v>
      </c>
      <c r="AR13" s="103">
        <v>306</v>
      </c>
      <c r="AS13" s="103">
        <v>46.7</v>
      </c>
      <c r="AT13" s="103">
        <v>78.400000000000006</v>
      </c>
      <c r="AU13" s="100">
        <v>8.98</v>
      </c>
      <c r="AV13" s="100">
        <v>29.5</v>
      </c>
      <c r="AW13" s="100">
        <v>3.57</v>
      </c>
      <c r="AX13" s="100">
        <v>0.56599999999999995</v>
      </c>
      <c r="AY13" s="100">
        <v>2.5099999999999998</v>
      </c>
      <c r="AZ13" s="100">
        <v>0.40699999999999997</v>
      </c>
      <c r="BA13" s="100">
        <v>2.77</v>
      </c>
      <c r="BB13" s="100">
        <v>0.65700000000000003</v>
      </c>
      <c r="BC13" s="100">
        <v>2.31</v>
      </c>
      <c r="BD13" s="100">
        <v>0.36099999999999999</v>
      </c>
      <c r="BE13" s="100">
        <v>2.5</v>
      </c>
      <c r="BF13" s="100">
        <v>0.39400000000000002</v>
      </c>
      <c r="BG13" s="103">
        <v>10.5</v>
      </c>
      <c r="BH13" s="100">
        <v>1.73</v>
      </c>
      <c r="BI13" s="103">
        <v>2E-3</v>
      </c>
      <c r="BJ13" s="100">
        <v>85.153869346733671</v>
      </c>
      <c r="BK13" s="100">
        <v>0.59399999999999997</v>
      </c>
      <c r="BL13" s="103">
        <v>26.6</v>
      </c>
      <c r="BM13" s="100">
        <v>1.03</v>
      </c>
      <c r="BN13" s="100">
        <v>26.3</v>
      </c>
      <c r="BO13" s="100">
        <v>5.14</v>
      </c>
      <c r="BP13" s="102">
        <v>197.32500000000002</v>
      </c>
      <c r="BQ13" s="103">
        <v>53.22</v>
      </c>
      <c r="BR13" s="103">
        <v>0.96449999999999991</v>
      </c>
      <c r="BS13" s="103">
        <v>28.76</v>
      </c>
      <c r="BT13" s="103">
        <v>1.21</v>
      </c>
      <c r="BU13" s="103">
        <v>0.39</v>
      </c>
      <c r="BV13" s="103">
        <v>0.22</v>
      </c>
      <c r="BW13" s="103">
        <v>8.3000000000000001E-3</v>
      </c>
      <c r="BX13" s="103">
        <v>0.18</v>
      </c>
      <c r="BY13" s="103">
        <v>1.6</v>
      </c>
      <c r="BZ13" s="103">
        <v>3.0399999999999996E-2</v>
      </c>
      <c r="CA13" s="93">
        <f t="shared" si="0"/>
        <v>86.583200000000005</v>
      </c>
      <c r="CB13" s="103">
        <v>86.583200000000005</v>
      </c>
    </row>
    <row r="14" spans="1:80" s="103" customFormat="1">
      <c r="A14" s="93">
        <v>11</v>
      </c>
      <c r="B14" s="8" t="s">
        <v>76</v>
      </c>
      <c r="C14" s="95" t="s">
        <v>76</v>
      </c>
      <c r="D14" s="93">
        <v>13.74</v>
      </c>
      <c r="E14" s="106">
        <v>98.13</v>
      </c>
      <c r="F14" s="93"/>
      <c r="G14" s="93"/>
      <c r="H14" s="100">
        <v>4.9000000000000004</v>
      </c>
      <c r="I14" s="93">
        <v>56.7</v>
      </c>
      <c r="J14" s="93">
        <v>34.9</v>
      </c>
      <c r="K14" s="93">
        <v>2.2000000000000002</v>
      </c>
      <c r="L14" s="93">
        <v>0.1</v>
      </c>
      <c r="M14" s="93"/>
      <c r="N14" s="93"/>
      <c r="O14" s="93">
        <f t="shared" si="1"/>
        <v>0</v>
      </c>
      <c r="P14" s="93">
        <f t="shared" si="2"/>
        <v>0</v>
      </c>
      <c r="Q14" s="8"/>
      <c r="R14" s="101">
        <v>254</v>
      </c>
      <c r="S14" s="100">
        <v>9.67</v>
      </c>
      <c r="T14" s="102">
        <v>307.94433399602383</v>
      </c>
      <c r="U14" s="102">
        <v>1461.9309592945053</v>
      </c>
      <c r="V14" s="103">
        <v>31.7</v>
      </c>
      <c r="W14" s="103">
        <v>214</v>
      </c>
      <c r="X14" s="103">
        <v>174</v>
      </c>
      <c r="Y14" s="103">
        <v>6.72</v>
      </c>
      <c r="Z14" s="103">
        <v>42.1</v>
      </c>
      <c r="AA14" s="103">
        <v>21.4</v>
      </c>
      <c r="AB14" s="103">
        <v>23</v>
      </c>
      <c r="AC14" s="103">
        <v>41</v>
      </c>
      <c r="AD14" s="102" t="s">
        <v>61</v>
      </c>
      <c r="AE14" s="100">
        <v>3.73991935483871</v>
      </c>
      <c r="AF14" s="100">
        <v>4.7540322580645169</v>
      </c>
      <c r="AG14" s="104">
        <v>93.6</v>
      </c>
      <c r="AH14" s="102">
        <v>133</v>
      </c>
      <c r="AI14" s="100">
        <v>19</v>
      </c>
      <c r="AJ14" s="103">
        <v>397</v>
      </c>
      <c r="AK14" s="103">
        <v>43.1</v>
      </c>
      <c r="AL14" s="100">
        <v>3.67</v>
      </c>
      <c r="AM14" s="100">
        <v>0.161</v>
      </c>
      <c r="AN14" s="105">
        <v>8.5999999999999993E-2</v>
      </c>
      <c r="AO14" s="100">
        <v>5.21</v>
      </c>
      <c r="AP14" s="100">
        <v>0.63700000000000001</v>
      </c>
      <c r="AQ14" s="103">
        <v>26.9</v>
      </c>
      <c r="AR14" s="103">
        <v>304</v>
      </c>
      <c r="AS14" s="103">
        <v>54.3</v>
      </c>
      <c r="AT14" s="103">
        <v>93.5</v>
      </c>
      <c r="AU14" s="100">
        <v>9.7799999999999994</v>
      </c>
      <c r="AV14" s="100">
        <v>29.7</v>
      </c>
      <c r="AW14" s="100">
        <v>2.9</v>
      </c>
      <c r="AX14" s="100">
        <v>0.45400000000000001</v>
      </c>
      <c r="AY14" s="100">
        <v>2.44</v>
      </c>
      <c r="AZ14" s="100">
        <v>0.42299999999999999</v>
      </c>
      <c r="BA14" s="100">
        <v>2.91</v>
      </c>
      <c r="BB14" s="100">
        <v>0.71499999999999997</v>
      </c>
      <c r="BC14" s="100">
        <v>2.36</v>
      </c>
      <c r="BD14" s="100">
        <v>0.38400000000000001</v>
      </c>
      <c r="BE14" s="100">
        <v>2.61</v>
      </c>
      <c r="BF14" s="100">
        <v>0.41599999999999998</v>
      </c>
      <c r="BG14" s="103">
        <v>11.9</v>
      </c>
      <c r="BH14" s="100">
        <v>1.91</v>
      </c>
      <c r="BI14" s="103">
        <v>2E-3</v>
      </c>
      <c r="BJ14" s="100">
        <v>89.787475149105376</v>
      </c>
      <c r="BK14" s="100">
        <v>0.52200000000000002</v>
      </c>
      <c r="BL14" s="103">
        <v>29.7</v>
      </c>
      <c r="BM14" s="100">
        <v>1.05</v>
      </c>
      <c r="BN14" s="100">
        <v>28.9</v>
      </c>
      <c r="BO14" s="100">
        <v>5.93</v>
      </c>
      <c r="BP14" s="102">
        <v>221.89200000000002</v>
      </c>
      <c r="BQ14" s="103">
        <v>51.1</v>
      </c>
      <c r="BR14" s="103">
        <v>0.98219999999999996</v>
      </c>
      <c r="BS14" s="103">
        <v>30.82</v>
      </c>
      <c r="BT14" s="103">
        <v>0.84</v>
      </c>
      <c r="BU14" s="103">
        <v>0.38</v>
      </c>
      <c r="BV14" s="103">
        <v>0.23999999999999996</v>
      </c>
      <c r="BW14" s="103">
        <v>8.3000000000000001E-3</v>
      </c>
      <c r="BX14" s="103">
        <v>0.18</v>
      </c>
      <c r="BY14" s="103">
        <v>1.48</v>
      </c>
      <c r="BZ14" s="103">
        <v>3.2000000000000001E-2</v>
      </c>
      <c r="CA14" s="93">
        <f t="shared" si="0"/>
        <v>86.0625</v>
      </c>
      <c r="CB14" s="103">
        <v>86.062500000000014</v>
      </c>
    </row>
    <row r="15" spans="1:80" s="103" customFormat="1">
      <c r="A15" s="93">
        <v>12</v>
      </c>
      <c r="B15" s="8" t="s">
        <v>77</v>
      </c>
      <c r="C15" s="95" t="s">
        <v>77</v>
      </c>
      <c r="D15" s="93">
        <v>14.62</v>
      </c>
      <c r="E15" s="106">
        <v>97.54</v>
      </c>
      <c r="F15" s="93"/>
      <c r="G15" s="93"/>
      <c r="H15" s="100">
        <v>2.4</v>
      </c>
      <c r="I15" s="93">
        <v>62.1</v>
      </c>
      <c r="J15" s="93">
        <v>27.2</v>
      </c>
      <c r="K15" s="93">
        <v>3.1</v>
      </c>
      <c r="L15" s="93">
        <v>0.2</v>
      </c>
      <c r="M15" s="93"/>
      <c r="N15" s="93"/>
      <c r="O15" s="93">
        <f t="shared" si="1"/>
        <v>4.3893000000000004</v>
      </c>
      <c r="P15" s="93">
        <f t="shared" si="2"/>
        <v>585</v>
      </c>
      <c r="Q15" s="8">
        <v>4.5</v>
      </c>
      <c r="R15" s="101">
        <v>181</v>
      </c>
      <c r="S15" s="100">
        <v>6.04</v>
      </c>
      <c r="T15" s="102">
        <v>125.61445783132535</v>
      </c>
      <c r="U15" s="102">
        <v>583.32843276204619</v>
      </c>
      <c r="V15" s="103">
        <v>29.4</v>
      </c>
      <c r="W15" s="103">
        <v>171</v>
      </c>
      <c r="X15" s="103">
        <v>145</v>
      </c>
      <c r="Y15" s="103">
        <v>4.05</v>
      </c>
      <c r="Z15" s="103">
        <v>43.7</v>
      </c>
      <c r="AA15" s="103">
        <v>26.8</v>
      </c>
      <c r="AB15" s="103">
        <v>23.8</v>
      </c>
      <c r="AC15" s="103">
        <v>43.3</v>
      </c>
      <c r="AD15" s="102" t="s">
        <v>61</v>
      </c>
      <c r="AE15" s="100">
        <v>0.34262948207171307</v>
      </c>
      <c r="AF15" s="100">
        <v>1.8685258964143419</v>
      </c>
      <c r="AG15" s="104">
        <v>79.400000000000006</v>
      </c>
      <c r="AH15" s="102">
        <v>142</v>
      </c>
      <c r="AI15" s="100">
        <v>18.3</v>
      </c>
      <c r="AJ15" s="103">
        <v>339</v>
      </c>
      <c r="AK15" s="103">
        <v>40.700000000000003</v>
      </c>
      <c r="AL15" s="100">
        <v>13.4</v>
      </c>
      <c r="AM15" s="100">
        <v>0.20799999999999999</v>
      </c>
      <c r="AN15" s="105">
        <v>6.9000000000000006E-2</v>
      </c>
      <c r="AO15" s="100">
        <v>5.53</v>
      </c>
      <c r="AP15" s="100">
        <v>0.42299999999999999</v>
      </c>
      <c r="AQ15" s="103">
        <v>14.4</v>
      </c>
      <c r="AR15" s="103">
        <v>303</v>
      </c>
      <c r="AS15" s="102">
        <v>120</v>
      </c>
      <c r="AT15" s="103">
        <v>184</v>
      </c>
      <c r="AU15" s="100">
        <v>19.7</v>
      </c>
      <c r="AV15" s="100">
        <v>54.9</v>
      </c>
      <c r="AW15" s="100">
        <v>5.37</v>
      </c>
      <c r="AX15" s="100">
        <v>0.80400000000000005</v>
      </c>
      <c r="AY15" s="100">
        <v>3.72</v>
      </c>
      <c r="AZ15" s="100">
        <v>0.47299999999999998</v>
      </c>
      <c r="BA15" s="100">
        <v>3.18</v>
      </c>
      <c r="BB15" s="100">
        <v>0.72499999999999998</v>
      </c>
      <c r="BC15" s="100">
        <v>2.38</v>
      </c>
      <c r="BD15" s="100">
        <v>0.38100000000000001</v>
      </c>
      <c r="BE15" s="100">
        <v>2.65</v>
      </c>
      <c r="BF15" s="100">
        <v>0.41499999999999998</v>
      </c>
      <c r="BG15" s="103">
        <v>10.199999999999999</v>
      </c>
      <c r="BH15" s="100">
        <v>1.78</v>
      </c>
      <c r="BI15" s="103">
        <v>3.0000000000000001E-3</v>
      </c>
      <c r="BJ15" s="100">
        <v>62.608459214501508</v>
      </c>
      <c r="BK15" s="100">
        <v>0.66400000000000003</v>
      </c>
      <c r="BL15" s="103">
        <v>33.5</v>
      </c>
      <c r="BM15" s="100">
        <v>0.91200000000000003</v>
      </c>
      <c r="BN15" s="100">
        <v>29.5</v>
      </c>
      <c r="BO15" s="100">
        <v>11.4</v>
      </c>
      <c r="BP15" s="102">
        <v>416.99799999999999</v>
      </c>
      <c r="BQ15" s="103">
        <v>48.829999999999991</v>
      </c>
      <c r="BR15" s="103">
        <v>0.90920000000000001</v>
      </c>
      <c r="BS15" s="103">
        <v>32.14</v>
      </c>
      <c r="BT15" s="103">
        <v>0.70999999999999985</v>
      </c>
      <c r="BU15" s="103">
        <v>0.34999999999999992</v>
      </c>
      <c r="BV15" s="103">
        <v>0.20999999999999996</v>
      </c>
      <c r="BW15" s="103">
        <v>7.3000000000000001E-3</v>
      </c>
      <c r="BX15" s="103">
        <v>0.17999999999999997</v>
      </c>
      <c r="BY15" s="103">
        <v>1.61</v>
      </c>
      <c r="BZ15" s="103">
        <v>5.1999999999999991E-2</v>
      </c>
      <c r="CA15" s="93">
        <f t="shared" si="0"/>
        <v>84.998499999999993</v>
      </c>
      <c r="CB15" s="103">
        <v>84.998499999999993</v>
      </c>
    </row>
    <row r="16" spans="1:80" s="93" customFormat="1">
      <c r="A16" s="93">
        <v>13</v>
      </c>
      <c r="B16" s="7" t="s">
        <v>78</v>
      </c>
      <c r="C16" s="95" t="s">
        <v>78</v>
      </c>
      <c r="D16" s="93">
        <v>91.7029695056153</v>
      </c>
      <c r="E16" s="106">
        <v>17.760000000000002</v>
      </c>
      <c r="H16" s="94"/>
      <c r="I16" s="93">
        <v>19.2</v>
      </c>
      <c r="J16" s="93">
        <v>24.6</v>
      </c>
      <c r="K16" s="93">
        <v>4</v>
      </c>
      <c r="L16" s="93">
        <v>43.6</v>
      </c>
      <c r="M16" s="93">
        <v>7.7</v>
      </c>
      <c r="O16" s="93">
        <f t="shared" si="1"/>
        <v>0.15984000000000004</v>
      </c>
      <c r="P16" s="93">
        <f t="shared" si="2"/>
        <v>117</v>
      </c>
      <c r="Q16" s="7">
        <v>0.9</v>
      </c>
      <c r="R16" s="96">
        <v>22.49500998003991</v>
      </c>
      <c r="S16" s="94">
        <v>0.45808383233532912</v>
      </c>
      <c r="T16" s="97">
        <v>29.896586345381522</v>
      </c>
      <c r="U16" s="97">
        <v>28.917147815190386</v>
      </c>
      <c r="V16" s="94">
        <v>5.0878243512974031</v>
      </c>
      <c r="W16" s="94">
        <v>2.6826347305389211</v>
      </c>
      <c r="X16" s="94">
        <v>2.0868263473053883</v>
      </c>
      <c r="Y16" s="94">
        <v>3.9700598802395191</v>
      </c>
      <c r="Z16" s="94">
        <v>18.224550898203585</v>
      </c>
      <c r="AA16" s="94">
        <v>20.752495009980031</v>
      </c>
      <c r="AB16" s="94">
        <v>5.9271457085828319</v>
      </c>
      <c r="AC16" s="94">
        <v>8.8562874251496968</v>
      </c>
      <c r="AD16" s="94">
        <v>1.4121756487025943</v>
      </c>
      <c r="AE16" s="94">
        <v>5.7025948103792432</v>
      </c>
      <c r="AF16" s="94">
        <v>6.4750499001996022</v>
      </c>
      <c r="AG16" s="94">
        <v>0.56387225548902165</v>
      </c>
      <c r="AH16" s="97">
        <v>82.295409181636686</v>
      </c>
      <c r="AI16" s="94">
        <v>15.657684630738517</v>
      </c>
      <c r="AJ16" s="94">
        <v>4.5199600798403168</v>
      </c>
      <c r="AK16" s="94">
        <v>4.3912175648702589E-2</v>
      </c>
      <c r="AL16" s="94">
        <v>9.5449101796407145</v>
      </c>
      <c r="AM16" s="94">
        <v>6.3872255489021937E-2</v>
      </c>
      <c r="AN16" s="99">
        <v>3.4930139720558868E-2</v>
      </c>
      <c r="AO16" s="94">
        <v>0.82235528942115732</v>
      </c>
      <c r="AP16" s="94">
        <v>0.26347305389221543</v>
      </c>
      <c r="AQ16" s="94">
        <v>6.1876247504990003E-2</v>
      </c>
      <c r="AR16" s="94">
        <v>4.7744510978043886</v>
      </c>
      <c r="AS16" s="94">
        <v>2.4041916167664663</v>
      </c>
      <c r="AT16" s="94">
        <v>5.7315369261477027</v>
      </c>
      <c r="AU16" s="94">
        <v>0.79241516966067815</v>
      </c>
      <c r="AV16" s="94">
        <v>4.0429141716566841</v>
      </c>
      <c r="AW16" s="94">
        <v>1.385229540918163</v>
      </c>
      <c r="AX16" s="94">
        <v>0.28942115768463056</v>
      </c>
      <c r="AY16" s="94">
        <v>1.9610778443113763</v>
      </c>
      <c r="AZ16" s="94">
        <v>0.41516966067864253</v>
      </c>
      <c r="BA16" s="94">
        <v>3.0499001996007973</v>
      </c>
      <c r="BB16" s="94">
        <v>0.61676646706586791</v>
      </c>
      <c r="BC16" s="94">
        <v>1.9271457085828334</v>
      </c>
      <c r="BD16" s="94">
        <v>0.26646706586826335</v>
      </c>
      <c r="BE16" s="94">
        <v>1.9181636726546896</v>
      </c>
      <c r="BF16" s="94">
        <v>0.28343313373253481</v>
      </c>
      <c r="BG16" s="94">
        <v>0.14071856287425141</v>
      </c>
      <c r="BH16" s="99">
        <v>2.9940119760479039E-3</v>
      </c>
      <c r="BI16" s="93">
        <v>3.0000000000000001E-3</v>
      </c>
      <c r="BJ16" s="98">
        <v>233.62280876494023</v>
      </c>
      <c r="BK16" s="94">
        <v>0.12075848303393209</v>
      </c>
      <c r="BL16" s="94">
        <v>39.090818363273442</v>
      </c>
      <c r="BM16" s="94" t="s">
        <v>65</v>
      </c>
      <c r="BN16" s="94">
        <v>4.4910179640718542E-2</v>
      </c>
      <c r="BO16" s="94">
        <v>0.87425149700598759</v>
      </c>
      <c r="BP16" s="98">
        <v>40.741516966067856</v>
      </c>
      <c r="BQ16" s="93">
        <v>2.0493665321130208</v>
      </c>
      <c r="BR16" s="93">
        <v>5.1109707845409759E-3</v>
      </c>
      <c r="BS16" s="93">
        <v>1.6494496622836783</v>
      </c>
      <c r="BT16" s="93">
        <v>3.6905191639023145</v>
      </c>
      <c r="BU16" s="93">
        <v>4.2065944606530431E-2</v>
      </c>
      <c r="BV16" s="93">
        <v>0.3484752807641574</v>
      </c>
      <c r="BW16" s="93">
        <v>2.7131289716637967E-3</v>
      </c>
      <c r="BX16" s="93">
        <v>3.2358418928100331E-3</v>
      </c>
      <c r="BY16" s="93">
        <v>3.9991686982934253E-2</v>
      </c>
      <c r="BZ16" s="93">
        <v>9.7075256784300988E-4</v>
      </c>
      <c r="CA16" s="93">
        <f t="shared" si="0"/>
        <v>7.8318989648694934</v>
      </c>
      <c r="CB16" s="93">
        <v>7.8318989648694934</v>
      </c>
    </row>
    <row r="17" spans="1:80" s="93" customFormat="1">
      <c r="A17" s="93">
        <v>14</v>
      </c>
      <c r="B17" s="7" t="s">
        <v>79</v>
      </c>
      <c r="C17" s="95" t="s">
        <v>79</v>
      </c>
      <c r="D17" s="93">
        <v>90.248883727449254</v>
      </c>
      <c r="E17" s="106">
        <v>12.69</v>
      </c>
      <c r="H17" s="94"/>
      <c r="I17" s="93">
        <v>15.2</v>
      </c>
      <c r="J17" s="93">
        <v>31</v>
      </c>
      <c r="K17" s="93">
        <v>5.6</v>
      </c>
      <c r="L17" s="93">
        <v>34.4</v>
      </c>
      <c r="M17" s="93">
        <v>7.4</v>
      </c>
      <c r="O17" s="93">
        <f t="shared" si="1"/>
        <v>0.15228</v>
      </c>
      <c r="P17" s="93">
        <f t="shared" si="2"/>
        <v>156</v>
      </c>
      <c r="Q17" s="7">
        <v>1.2</v>
      </c>
      <c r="R17" s="96">
        <v>32.505050505050505</v>
      </c>
      <c r="S17" s="94">
        <v>1.3282828282828285</v>
      </c>
      <c r="T17" s="97">
        <v>61.952620967741943</v>
      </c>
      <c r="U17" s="97">
        <v>45.764687371169842</v>
      </c>
      <c r="V17" s="94">
        <v>1.696969696969697</v>
      </c>
      <c r="W17" s="94">
        <v>6.5696969696969694</v>
      </c>
      <c r="X17" s="94">
        <v>5.9020202020202017</v>
      </c>
      <c r="Y17" s="94">
        <v>2.5474747474747472</v>
      </c>
      <c r="Z17" s="94">
        <v>11.994949494949495</v>
      </c>
      <c r="AA17" s="94">
        <v>15.410101010101009</v>
      </c>
      <c r="AB17" s="94">
        <v>1.4030303030303033</v>
      </c>
      <c r="AC17" s="94">
        <v>5.1515151515151514</v>
      </c>
      <c r="AD17" s="94">
        <v>1.0494949494949497</v>
      </c>
      <c r="AE17" s="94">
        <v>2.9641434262948199</v>
      </c>
      <c r="AF17" s="94">
        <v>7.7171314741035841</v>
      </c>
      <c r="AG17" s="94">
        <v>1.0333333333333334</v>
      </c>
      <c r="AH17" s="97">
        <v>84.161616161616166</v>
      </c>
      <c r="AI17" s="94">
        <v>18.560606060606062</v>
      </c>
      <c r="AJ17" s="94">
        <v>10.297979797979798</v>
      </c>
      <c r="AK17" s="94">
        <v>0.91313131313131324</v>
      </c>
      <c r="AL17" s="94">
        <v>5.2868686868686865</v>
      </c>
      <c r="AM17" s="94">
        <v>4.4444444444444439E-2</v>
      </c>
      <c r="AN17" s="99">
        <v>4.9494949494949501E-2</v>
      </c>
      <c r="AO17" s="94">
        <v>0.56363636363636371</v>
      </c>
      <c r="AP17" s="94">
        <v>0.10303030303030304</v>
      </c>
      <c r="AQ17" s="94">
        <v>8.282828282828282E-2</v>
      </c>
      <c r="AR17" s="94">
        <v>5.7696969696969687</v>
      </c>
      <c r="AS17" s="94">
        <v>4.5181818181818185</v>
      </c>
      <c r="AT17" s="98">
        <v>10.053535353535352</v>
      </c>
      <c r="AU17" s="94">
        <v>1.3272727272727274</v>
      </c>
      <c r="AV17" s="94">
        <v>6.3323232323232324</v>
      </c>
      <c r="AW17" s="94">
        <v>1.9414141414141413</v>
      </c>
      <c r="AX17" s="94">
        <v>0.3454545454545454</v>
      </c>
      <c r="AY17" s="94">
        <v>2.5040404040404041</v>
      </c>
      <c r="AZ17" s="94">
        <v>0.47474747474747475</v>
      </c>
      <c r="BA17" s="94">
        <v>3.191919191919192</v>
      </c>
      <c r="BB17" s="94">
        <v>0.64444444444444449</v>
      </c>
      <c r="BC17" s="94">
        <v>1.9222222222222223</v>
      </c>
      <c r="BD17" s="94">
        <v>0.26161616161616164</v>
      </c>
      <c r="BE17" s="94">
        <v>1.7353535353535354</v>
      </c>
      <c r="BF17" s="94">
        <v>0.2484848484848485</v>
      </c>
      <c r="BG17" s="94">
        <v>0.41919191919191917</v>
      </c>
      <c r="BH17" s="94">
        <v>8.9898989898989909E-2</v>
      </c>
      <c r="BI17" s="93">
        <v>2E-3</v>
      </c>
      <c r="BJ17" s="94">
        <v>84.639074803149612</v>
      </c>
      <c r="BK17" s="94">
        <v>3.7373737373737378E-2</v>
      </c>
      <c r="BL17" s="94">
        <v>17.865656565656565</v>
      </c>
      <c r="BM17" s="94">
        <v>0.18585858585858583</v>
      </c>
      <c r="BN17" s="94">
        <v>0.87171717171717167</v>
      </c>
      <c r="BO17" s="94">
        <v>0.77979797979797982</v>
      </c>
      <c r="BP17" s="98">
        <v>54.061616161616158</v>
      </c>
      <c r="BQ17" s="93">
        <v>2.4826342029914201</v>
      </c>
      <c r="BR17" s="93">
        <v>3.6956730672967328E-2</v>
      </c>
      <c r="BS17" s="93">
        <v>2.1111166730072366</v>
      </c>
      <c r="BT17" s="93">
        <v>3.8117113509400871</v>
      </c>
      <c r="BU17" s="93">
        <v>4.5635224155537495E-2</v>
      </c>
      <c r="BV17" s="93">
        <v>0.51388382756342432</v>
      </c>
      <c r="BW17" s="93">
        <v>3.5104018581182685E-3</v>
      </c>
      <c r="BX17" s="93">
        <v>2.8570770678573686E-3</v>
      </c>
      <c r="BY17" s="93">
        <v>6.7575235768776665E-2</v>
      </c>
      <c r="BZ17" s="93">
        <v>1.3164006967943506E-3</v>
      </c>
      <c r="CA17" s="93">
        <f t="shared" si="0"/>
        <v>9.0771971247222183</v>
      </c>
      <c r="CB17" s="93">
        <v>9.0771971247222183</v>
      </c>
    </row>
    <row r="18" spans="1:80" s="93" customFormat="1">
      <c r="A18" s="93">
        <v>15</v>
      </c>
      <c r="B18" s="7" t="s">
        <v>80</v>
      </c>
      <c r="C18" s="95" t="s">
        <v>80</v>
      </c>
      <c r="D18" s="93">
        <v>91.829509770586284</v>
      </c>
      <c r="E18" s="106">
        <v>11.38</v>
      </c>
      <c r="H18" s="94">
        <v>0.6</v>
      </c>
      <c r="I18" s="93">
        <v>6.8</v>
      </c>
      <c r="J18" s="93">
        <v>13.7</v>
      </c>
      <c r="K18" s="93">
        <v>18.8</v>
      </c>
      <c r="L18" s="93">
        <v>42.4</v>
      </c>
      <c r="M18" s="93">
        <v>1.8</v>
      </c>
      <c r="N18" s="93">
        <v>10.9</v>
      </c>
      <c r="O18" s="93">
        <f t="shared" si="1"/>
        <v>2.2760000000000002E-2</v>
      </c>
      <c r="P18" s="93">
        <f t="shared" si="2"/>
        <v>26</v>
      </c>
      <c r="Q18" s="7">
        <v>0.2</v>
      </c>
      <c r="R18" s="96">
        <v>14.120240480961924</v>
      </c>
      <c r="S18" s="94">
        <v>0.64028056112224441</v>
      </c>
      <c r="T18" s="97">
        <v>37.616071428571445</v>
      </c>
      <c r="U18" s="97">
        <v>27.349682174828803</v>
      </c>
      <c r="V18" s="94">
        <v>2.350701402805611</v>
      </c>
      <c r="W18" s="94">
        <v>5.4008016032064123</v>
      </c>
      <c r="X18" s="94">
        <v>4.8907815631262519</v>
      </c>
      <c r="Y18" s="94">
        <v>1.9659318637274545</v>
      </c>
      <c r="Z18" s="94">
        <v>14.876753507014026</v>
      </c>
      <c r="AA18" s="94">
        <v>13.040080160320638</v>
      </c>
      <c r="AB18" s="94">
        <v>4.0250501002003993</v>
      </c>
      <c r="AC18" s="94">
        <v>4.857715430861723</v>
      </c>
      <c r="AD18" s="94">
        <v>0.72645290581162314</v>
      </c>
      <c r="AE18" s="94">
        <v>1.5079365079365077</v>
      </c>
      <c r="AF18" s="94">
        <v>4.462301587301587</v>
      </c>
      <c r="AG18" s="94">
        <v>3.0250501002004002</v>
      </c>
      <c r="AH18" s="97">
        <v>92.284569138276538</v>
      </c>
      <c r="AI18" s="94">
        <v>18.884769539078153</v>
      </c>
      <c r="AJ18" s="94">
        <v>6.435871743486973</v>
      </c>
      <c r="AK18" s="94">
        <v>0.47494989979959923</v>
      </c>
      <c r="AL18" s="94">
        <v>4.7755511022044086</v>
      </c>
      <c r="AM18" s="94">
        <v>3.6072144288577149E-2</v>
      </c>
      <c r="AN18" s="99">
        <v>8.7174348697394766E-2</v>
      </c>
      <c r="AO18" s="94">
        <v>0.39679358717434865</v>
      </c>
      <c r="AP18" s="94">
        <v>0.10220440881763528</v>
      </c>
      <c r="AQ18" s="94">
        <v>0.13426853707414826</v>
      </c>
      <c r="AR18" s="98">
        <v>15.262525050100196</v>
      </c>
      <c r="AS18" s="94">
        <v>6.2955911823647286</v>
      </c>
      <c r="AT18" s="98">
        <v>14.944889779559116</v>
      </c>
      <c r="AU18" s="94">
        <v>1.7414829659318636</v>
      </c>
      <c r="AV18" s="94">
        <v>7.9989979959919815</v>
      </c>
      <c r="AW18" s="94">
        <v>2.3426853707414828</v>
      </c>
      <c r="AX18" s="94">
        <v>0.40280561122244485</v>
      </c>
      <c r="AY18" s="94">
        <v>2.8446893787575145</v>
      </c>
      <c r="AZ18" s="94">
        <v>0.50300601202404804</v>
      </c>
      <c r="BA18" s="94">
        <v>3.266533066132264</v>
      </c>
      <c r="BB18" s="94">
        <v>0.6352705410821643</v>
      </c>
      <c r="BC18" s="94">
        <v>1.9028056112224447</v>
      </c>
      <c r="BD18" s="94">
        <v>0.25150300601202402</v>
      </c>
      <c r="BE18" s="94">
        <v>1.6873747494989979</v>
      </c>
      <c r="BF18" s="94">
        <v>0.24849699398797592</v>
      </c>
      <c r="BG18" s="94">
        <v>0.2014028056112224</v>
      </c>
      <c r="BH18" s="94">
        <v>2.3046092184368736E-2</v>
      </c>
      <c r="BI18" s="93">
        <v>4.0000000000000001E-3</v>
      </c>
      <c r="BJ18" s="94">
        <v>64.396267190569745</v>
      </c>
      <c r="BK18" s="94">
        <v>4.1082164328657307E-2</v>
      </c>
      <c r="BL18" s="94">
        <v>13.744488977955911</v>
      </c>
      <c r="BM18" s="94">
        <v>8.817635270541084E-2</v>
      </c>
      <c r="BN18" s="94">
        <v>0.94488977955911813</v>
      </c>
      <c r="BO18" s="94">
        <v>0.60320641282565124</v>
      </c>
      <c r="BP18" s="98">
        <v>63.950901803607216</v>
      </c>
      <c r="BQ18" s="93">
        <v>1.787703262195721</v>
      </c>
      <c r="BR18" s="93">
        <v>1.5523931435886061E-2</v>
      </c>
      <c r="BS18" s="93">
        <v>1.4764075844550584</v>
      </c>
      <c r="BT18" s="93">
        <v>3.5631507890473215</v>
      </c>
      <c r="BU18" s="93">
        <v>4.5346220773246119E-2</v>
      </c>
      <c r="BV18" s="93">
        <v>0.52781366882012604</v>
      </c>
      <c r="BW18" s="93">
        <v>3.8483008980538603E-3</v>
      </c>
      <c r="BX18" s="93">
        <v>0</v>
      </c>
      <c r="BY18" s="93">
        <v>4.5182810968657845E-2</v>
      </c>
      <c r="BZ18" s="93">
        <v>1.4134948096885726E-3</v>
      </c>
      <c r="CA18" s="93">
        <f t="shared" si="0"/>
        <v>7.4663900634037592</v>
      </c>
      <c r="CB18" s="93">
        <v>7.4663900634037601</v>
      </c>
    </row>
    <row r="19" spans="1:80" s="93" customFormat="1">
      <c r="A19" s="93">
        <v>16</v>
      </c>
      <c r="B19" s="7" t="s">
        <v>81</v>
      </c>
      <c r="C19" s="95" t="s">
        <v>81</v>
      </c>
      <c r="D19" s="93">
        <v>93.306300187767221</v>
      </c>
      <c r="E19" s="106">
        <v>8.1199999999999992</v>
      </c>
      <c r="H19" s="94"/>
      <c r="I19" s="93">
        <v>32.299999999999997</v>
      </c>
      <c r="J19" s="93">
        <v>27.4</v>
      </c>
      <c r="K19" s="93">
        <v>1.6</v>
      </c>
      <c r="L19" s="93">
        <v>19.100000000000001</v>
      </c>
      <c r="M19" s="93">
        <v>12</v>
      </c>
      <c r="O19" s="93">
        <f t="shared" si="1"/>
        <v>0.20299999999999999</v>
      </c>
      <c r="P19" s="93">
        <f t="shared" si="2"/>
        <v>325</v>
      </c>
      <c r="Q19" s="7">
        <v>2.5</v>
      </c>
      <c r="R19" s="96">
        <v>20.983935742971894</v>
      </c>
      <c r="S19" s="94">
        <v>2.1455823293172696</v>
      </c>
      <c r="T19" s="97">
        <v>80.777000000000001</v>
      </c>
      <c r="U19" s="97">
        <v>43.344602439301184</v>
      </c>
      <c r="V19" s="94">
        <v>1.4156626506024101</v>
      </c>
      <c r="W19" s="94">
        <v>19.80923694779117</v>
      </c>
      <c r="X19" s="94">
        <v>15.185742971887558</v>
      </c>
      <c r="Y19" s="94">
        <v>1.1867469879518076</v>
      </c>
      <c r="Z19" s="94">
        <v>4.7158634538152624</v>
      </c>
      <c r="AA19" s="94">
        <v>5.7771084337349423</v>
      </c>
      <c r="AB19" s="94">
        <v>1.8624497991967883</v>
      </c>
      <c r="AC19" s="94">
        <v>3.5301204819277121</v>
      </c>
      <c r="AD19" s="94">
        <v>0.64959839357429749</v>
      </c>
      <c r="AE19" s="94">
        <v>0.83499005964214745</v>
      </c>
      <c r="AF19" s="94">
        <v>1.7057654075546724</v>
      </c>
      <c r="AG19" s="94">
        <v>0.83032128514056258</v>
      </c>
      <c r="AH19" s="97">
        <v>54.076305220883555</v>
      </c>
      <c r="AI19" s="94">
        <v>21.563253012048197</v>
      </c>
      <c r="AJ19" s="94">
        <v>49.38855421686749</v>
      </c>
      <c r="AK19" s="94">
        <v>3.2188755020080335</v>
      </c>
      <c r="AL19" s="94">
        <v>2.9096385542168681</v>
      </c>
      <c r="AM19" s="94">
        <v>7.2289156626506035E-2</v>
      </c>
      <c r="AN19" s="99">
        <v>5.3212851405622506E-2</v>
      </c>
      <c r="AO19" s="94">
        <v>1.1184738955823297</v>
      </c>
      <c r="AP19" s="94">
        <v>1.6064257028112459E-2</v>
      </c>
      <c r="AQ19" s="94">
        <v>7.8313253012048209E-2</v>
      </c>
      <c r="AR19" s="94">
        <v>5.5240963855421699</v>
      </c>
      <c r="AS19" s="94">
        <v>35.252008032128529</v>
      </c>
      <c r="AT19" s="98">
        <v>66.615461847389568</v>
      </c>
      <c r="AU19" s="94">
        <v>5.9839357429718909</v>
      </c>
      <c r="AV19" s="94">
        <v>20.926706827309246</v>
      </c>
      <c r="AW19" s="94">
        <v>3.6626506024096401</v>
      </c>
      <c r="AX19" s="94">
        <v>0.59036144578313265</v>
      </c>
      <c r="AY19" s="94">
        <v>4.9066265060240983</v>
      </c>
      <c r="AZ19" s="94">
        <v>0.61244979919678733</v>
      </c>
      <c r="BA19" s="94">
        <v>3.4578313253012065</v>
      </c>
      <c r="BB19" s="94">
        <v>0.67469879518072318</v>
      </c>
      <c r="BC19" s="94">
        <v>2.0311244979919687</v>
      </c>
      <c r="BD19" s="94">
        <v>0.26405622489959851</v>
      </c>
      <c r="BE19" s="94">
        <v>1.8032128514056232</v>
      </c>
      <c r="BF19" s="94">
        <v>0.25301204819277118</v>
      </c>
      <c r="BG19" s="94">
        <v>1.4909638554216873</v>
      </c>
      <c r="BH19" s="94">
        <v>0.31024096385542177</v>
      </c>
      <c r="BI19" s="93">
        <v>8.0000000000000002E-3</v>
      </c>
      <c r="BJ19" s="94">
        <v>37.777250726040656</v>
      </c>
      <c r="BK19" s="94">
        <v>1.9076305220883539E-2</v>
      </c>
      <c r="BL19" s="94">
        <v>3.8765060240963867</v>
      </c>
      <c r="BM19" s="94">
        <v>0.41164658634538165</v>
      </c>
      <c r="BN19" s="94">
        <v>3.9829317269076316</v>
      </c>
      <c r="BO19" s="94">
        <v>1.2911646586345384</v>
      </c>
      <c r="BP19" s="97">
        <v>168.597389558233</v>
      </c>
      <c r="BQ19" s="93">
        <v>2.4840320003195844</v>
      </c>
      <c r="BR19" s="93">
        <v>0.20750469417921619</v>
      </c>
      <c r="BS19" s="93">
        <v>2.0275216731253085</v>
      </c>
      <c r="BT19" s="93">
        <v>0.92573868403179338</v>
      </c>
      <c r="BU19" s="93">
        <v>2.9452279173824231E-2</v>
      </c>
      <c r="BV19" s="93">
        <v>0.4511553673444893</v>
      </c>
      <c r="BW19" s="93">
        <v>2.4164256322160333E-3</v>
      </c>
      <c r="BX19" s="93">
        <v>1.4860013583156771E-3</v>
      </c>
      <c r="BY19" s="93">
        <v>5.6561763413366987E-2</v>
      </c>
      <c r="BZ19" s="93">
        <v>6.0778794295073633E-3</v>
      </c>
      <c r="CA19" s="93">
        <f t="shared" si="0"/>
        <v>6.1919467680076226</v>
      </c>
      <c r="CB19" s="93">
        <v>6.1919467680076226</v>
      </c>
    </row>
    <row r="20" spans="1:80" s="93" customFormat="1">
      <c r="A20" s="93">
        <v>17</v>
      </c>
      <c r="B20" s="7" t="s">
        <v>82</v>
      </c>
      <c r="C20" s="95" t="s">
        <v>82</v>
      </c>
      <c r="D20" s="93">
        <v>75.645768646363294</v>
      </c>
      <c r="E20" s="106">
        <v>42.53</v>
      </c>
      <c r="H20" s="94"/>
      <c r="I20" s="93">
        <v>4.5999999999999996</v>
      </c>
      <c r="J20" s="93">
        <v>25</v>
      </c>
      <c r="K20" s="93">
        <v>1.9</v>
      </c>
      <c r="L20" s="93">
        <v>62.5</v>
      </c>
      <c r="M20" s="93">
        <v>4.5</v>
      </c>
      <c r="O20" s="93">
        <f t="shared" si="1"/>
        <v>0</v>
      </c>
      <c r="P20" s="93">
        <f t="shared" si="2"/>
        <v>0</v>
      </c>
      <c r="Q20" s="7"/>
      <c r="R20" s="96">
        <v>12.0902777777778</v>
      </c>
      <c r="S20" s="94">
        <v>0.57638888888888795</v>
      </c>
      <c r="T20" s="97">
        <v>38.465000000000003</v>
      </c>
      <c r="U20" s="97">
        <v>143.51777071910413</v>
      </c>
      <c r="V20" s="94">
        <v>0.65376984126984095</v>
      </c>
      <c r="W20" s="94">
        <v>3.6359126984126999</v>
      </c>
      <c r="X20" s="94">
        <v>6.1160714285714199</v>
      </c>
      <c r="Y20" s="94">
        <v>1.1537698412698401</v>
      </c>
      <c r="Z20" s="94">
        <v>2.94345238095238</v>
      </c>
      <c r="AA20" s="94">
        <v>40.9861111111111</v>
      </c>
      <c r="AB20" s="94">
        <v>45.563492063491999</v>
      </c>
      <c r="AC20" s="94">
        <v>1.46329365079365</v>
      </c>
      <c r="AD20" s="94">
        <v>0.46230158730158699</v>
      </c>
      <c r="AE20" s="94">
        <v>10.766999999999999</v>
      </c>
      <c r="AF20" s="98">
        <v>23.631</v>
      </c>
      <c r="AG20" s="94">
        <v>0.228174603174603</v>
      </c>
      <c r="AH20" s="97">
        <v>51.769841269841201</v>
      </c>
      <c r="AI20" s="94">
        <v>14.601190476190499</v>
      </c>
      <c r="AJ20" s="94">
        <v>4.3670634920634903</v>
      </c>
      <c r="AK20" s="94">
        <v>8.8293650793650702E-2</v>
      </c>
      <c r="AL20" s="94">
        <v>1.7182539682539699</v>
      </c>
      <c r="AM20" s="94">
        <v>0.38888888888888901</v>
      </c>
      <c r="AN20" s="99">
        <v>0.15972222222222199</v>
      </c>
      <c r="AO20" s="94">
        <v>1.00396825396825</v>
      </c>
      <c r="AP20" s="94">
        <v>0.259920634920635</v>
      </c>
      <c r="AQ20" s="94">
        <v>7.4404761904761793E-2</v>
      </c>
      <c r="AR20" s="94">
        <v>3.3898809523809499</v>
      </c>
      <c r="AS20" s="94">
        <v>6.7827380952380896</v>
      </c>
      <c r="AT20" s="98">
        <v>15.490079365079399</v>
      </c>
      <c r="AU20" s="94">
        <v>2.0138888888888902</v>
      </c>
      <c r="AV20" s="94">
        <v>9.6547619047618998</v>
      </c>
      <c r="AW20" s="94">
        <v>3.1259920634920602</v>
      </c>
      <c r="AX20" s="94">
        <v>0.43055555555555503</v>
      </c>
      <c r="AY20" s="94">
        <v>3.4365079365079301</v>
      </c>
      <c r="AZ20" s="94">
        <v>0.54563492063492003</v>
      </c>
      <c r="BA20" s="94">
        <v>2.8700396825396801</v>
      </c>
      <c r="BB20" s="94">
        <v>0.48313492063491997</v>
      </c>
      <c r="BC20" s="94">
        <v>1.1398809523809501</v>
      </c>
      <c r="BD20" s="94">
        <v>0.12896825396825401</v>
      </c>
      <c r="BE20" s="94">
        <v>0.77678571428571397</v>
      </c>
      <c r="BF20" s="94">
        <v>0.10019841269841299</v>
      </c>
      <c r="BG20" s="94">
        <v>0.12896825396825401</v>
      </c>
      <c r="BH20" s="94" t="s">
        <v>65</v>
      </c>
      <c r="BI20" s="93">
        <v>2E-3</v>
      </c>
      <c r="BJ20" s="98">
        <v>478.1555888223553</v>
      </c>
      <c r="BK20" s="94">
        <v>0.19146825396825401</v>
      </c>
      <c r="BL20" s="98">
        <v>125.66369047619</v>
      </c>
      <c r="BM20" s="94" t="s">
        <v>65</v>
      </c>
      <c r="BN20" s="94">
        <v>0.32638888888888901</v>
      </c>
      <c r="BO20" s="94">
        <v>0.16170634920634899</v>
      </c>
      <c r="BP20" s="98">
        <v>61.580357142857174</v>
      </c>
      <c r="BQ20" s="93">
        <v>1.0277485631234691</v>
      </c>
      <c r="BR20" s="93">
        <v>6.8191847790182777E-3</v>
      </c>
      <c r="BS20" s="93">
        <v>0.89136486754310351</v>
      </c>
      <c r="BT20" s="93">
        <v>16.434235317434048</v>
      </c>
      <c r="BU20" s="93">
        <v>2.8981535310827679E-2</v>
      </c>
      <c r="BV20" s="93">
        <v>2.4110689040100342</v>
      </c>
      <c r="BW20" s="93">
        <v>1.4880435357072029E-2</v>
      </c>
      <c r="BX20" s="93">
        <v>0</v>
      </c>
      <c r="BY20" s="93">
        <v>3.068633150558225E-2</v>
      </c>
      <c r="BZ20" s="93">
        <v>1.1446488736209252E-3</v>
      </c>
      <c r="CA20" s="93">
        <f t="shared" si="0"/>
        <v>20.846929787936773</v>
      </c>
      <c r="CB20" s="93">
        <v>20.846929787936773</v>
      </c>
    </row>
    <row r="21" spans="1:80" s="93" customFormat="1">
      <c r="A21" s="93">
        <v>18</v>
      </c>
      <c r="B21" s="7" t="s">
        <v>83</v>
      </c>
      <c r="C21" s="95" t="s">
        <v>83</v>
      </c>
      <c r="D21" s="93">
        <v>90.670396643021363</v>
      </c>
      <c r="E21" s="106">
        <v>13.64</v>
      </c>
      <c r="H21" s="94">
        <v>0.3</v>
      </c>
      <c r="I21" s="93">
        <v>6.8</v>
      </c>
      <c r="J21" s="93">
        <v>26.3</v>
      </c>
      <c r="K21" s="93">
        <v>6.2</v>
      </c>
      <c r="L21" s="93">
        <v>45.2</v>
      </c>
      <c r="M21" s="93">
        <v>10.8</v>
      </c>
      <c r="O21" s="93">
        <f t="shared" si="1"/>
        <v>0</v>
      </c>
      <c r="P21" s="93">
        <f t="shared" si="2"/>
        <v>0</v>
      </c>
      <c r="Q21" s="7"/>
      <c r="R21" s="96">
        <v>14.74901185770751</v>
      </c>
      <c r="S21" s="94">
        <v>0.59782608695652184</v>
      </c>
      <c r="T21" s="97">
        <v>60.177354709418864</v>
      </c>
      <c r="U21" s="97">
        <v>40.624272764806676</v>
      </c>
      <c r="V21" s="94">
        <v>0.58102766798418981</v>
      </c>
      <c r="W21" s="94">
        <v>4.7411067193675898</v>
      </c>
      <c r="X21" s="94">
        <v>3.9140316205533598</v>
      </c>
      <c r="Y21" s="94">
        <v>1.3557312252964426</v>
      </c>
      <c r="Z21" s="94">
        <v>2.2954545454545454</v>
      </c>
      <c r="AA21" s="94">
        <v>10.948616600790515</v>
      </c>
      <c r="AB21" s="94">
        <v>2.7282608695652177</v>
      </c>
      <c r="AC21" s="94">
        <v>2.9822134387351777</v>
      </c>
      <c r="AD21" s="94">
        <v>0.80335968379446643</v>
      </c>
      <c r="AE21" s="94">
        <v>2.0657370517928291</v>
      </c>
      <c r="AF21" s="94">
        <v>8.7191235059760981</v>
      </c>
      <c r="AG21" s="94">
        <v>1.1571146245059287</v>
      </c>
      <c r="AH21" s="97">
        <v>54.446640316205539</v>
      </c>
      <c r="AI21" s="94">
        <v>20.293478260869566</v>
      </c>
      <c r="AJ21" s="94">
        <v>8.6037549407114629</v>
      </c>
      <c r="AK21" s="94">
        <v>0.26877470355731231</v>
      </c>
      <c r="AL21" s="94">
        <v>3.1837944664031621</v>
      </c>
      <c r="AM21" s="94">
        <v>3.1620553359683799E-2</v>
      </c>
      <c r="AN21" s="99">
        <v>0.14723320158102768</v>
      </c>
      <c r="AO21" s="94">
        <v>0.58102766798418981</v>
      </c>
      <c r="AP21" s="94">
        <v>6.7193675889328078E-2</v>
      </c>
      <c r="AQ21" s="94">
        <v>0.10276679841897235</v>
      </c>
      <c r="AR21" s="94">
        <v>5.9446640316205546</v>
      </c>
      <c r="AS21" s="94">
        <v>4.4515810276679844</v>
      </c>
      <c r="AT21" s="98">
        <v>11.957509881422926</v>
      </c>
      <c r="AU21" s="94">
        <v>1.8181818181818183</v>
      </c>
      <c r="AV21" s="94">
        <v>9.384387351778658</v>
      </c>
      <c r="AW21" s="94">
        <v>3.1482213438735185</v>
      </c>
      <c r="AX21" s="94">
        <v>0.51185770750988158</v>
      </c>
      <c r="AY21" s="94">
        <v>3.8310276679841899</v>
      </c>
      <c r="AZ21" s="94">
        <v>0.61857707509881432</v>
      </c>
      <c r="BA21" s="94">
        <v>3.5790513833992104</v>
      </c>
      <c r="BB21" s="94">
        <v>0.624505928853755</v>
      </c>
      <c r="BC21" s="94">
        <v>1.672924901185771</v>
      </c>
      <c r="BD21" s="94">
        <v>0.20454545454545456</v>
      </c>
      <c r="BE21" s="94">
        <v>1.2806324110671938</v>
      </c>
      <c r="BF21" s="94">
        <v>0.16403162055335971</v>
      </c>
      <c r="BG21" s="94">
        <v>0.29545454545454553</v>
      </c>
      <c r="BH21" s="94">
        <v>2.0750988142292492E-2</v>
      </c>
      <c r="BI21" s="93">
        <v>3.0000000000000001E-3</v>
      </c>
      <c r="BJ21" s="94">
        <v>69.928171828171827</v>
      </c>
      <c r="BK21" s="94">
        <v>5.2371541501976281E-2</v>
      </c>
      <c r="BL21" s="94">
        <v>15.528656126482215</v>
      </c>
      <c r="BM21" s="94">
        <v>1.3833992094861667E-2</v>
      </c>
      <c r="BN21" s="94">
        <v>0.56027667984189722</v>
      </c>
      <c r="BO21" s="94">
        <v>0.25494071146245062</v>
      </c>
      <c r="BP21" s="98">
        <v>63.540513833992101</v>
      </c>
      <c r="BQ21" s="93">
        <v>1.960149665301212</v>
      </c>
      <c r="BR21" s="93">
        <v>1.054245179338586E-2</v>
      </c>
      <c r="BS21" s="93">
        <v>1.6606693975421976</v>
      </c>
      <c r="BT21" s="93">
        <v>3.8969753222099768</v>
      </c>
      <c r="BU21" s="93">
        <v>4.0210590468577924E-2</v>
      </c>
      <c r="BV21" s="93">
        <v>0.85272574682784752</v>
      </c>
      <c r="BW21" s="93">
        <v>7.8555260265760138E-3</v>
      </c>
      <c r="BX21" s="93">
        <v>0</v>
      </c>
      <c r="BY21" s="93">
        <v>6.5400519532420237E-2</v>
      </c>
      <c r="BZ21" s="93">
        <v>1.3341332800479453E-3</v>
      </c>
      <c r="CA21" s="93">
        <f t="shared" si="0"/>
        <v>8.4958633529822443</v>
      </c>
      <c r="CB21" s="93">
        <v>8.4958633529822407</v>
      </c>
    </row>
    <row r="22" spans="1:80" s="103" customFormat="1">
      <c r="A22" s="93">
        <v>19</v>
      </c>
      <c r="B22" s="8" t="s">
        <v>84</v>
      </c>
      <c r="C22" s="95" t="s">
        <v>84</v>
      </c>
      <c r="D22" s="93">
        <v>23.7</v>
      </c>
      <c r="E22" s="106">
        <v>83.41</v>
      </c>
      <c r="F22" s="93"/>
      <c r="G22" s="93"/>
      <c r="H22" s="100"/>
      <c r="I22" s="93">
        <v>48.6</v>
      </c>
      <c r="J22" s="93">
        <v>45.3</v>
      </c>
      <c r="K22" s="93"/>
      <c r="L22" s="93"/>
      <c r="M22" s="93"/>
      <c r="N22" s="93"/>
      <c r="O22" s="93">
        <f t="shared" si="1"/>
        <v>3.0027600000000003</v>
      </c>
      <c r="P22" s="93">
        <f t="shared" si="2"/>
        <v>468</v>
      </c>
      <c r="Q22" s="8">
        <v>3.6</v>
      </c>
      <c r="R22" s="101">
        <v>503.49098196392799</v>
      </c>
      <c r="S22" s="100">
        <v>2.2815631262525042</v>
      </c>
      <c r="T22" s="102">
        <v>108.292</v>
      </c>
      <c r="U22" s="102">
        <v>471.22003609859576</v>
      </c>
      <c r="V22" s="100">
        <v>1.5340681362725452</v>
      </c>
      <c r="W22" s="100">
        <v>13.846693386773545</v>
      </c>
      <c r="X22" s="100">
        <v>12.740480961923847</v>
      </c>
      <c r="Y22" s="100">
        <v>0.34168336673346683</v>
      </c>
      <c r="Z22" s="100">
        <v>1.6132264529058113</v>
      </c>
      <c r="AA22" s="100">
        <v>6.9709418837675337</v>
      </c>
      <c r="AB22" s="100" t="s">
        <v>65</v>
      </c>
      <c r="AC22" s="100">
        <v>26.407815631262523</v>
      </c>
      <c r="AD22" s="100">
        <v>1.9348697394789576</v>
      </c>
      <c r="AE22" s="100">
        <v>1.0841683366733466</v>
      </c>
      <c r="AF22" s="100">
        <v>1.7655310621242482</v>
      </c>
      <c r="AG22" s="104">
        <v>14.92384769539078</v>
      </c>
      <c r="AH22" s="102">
        <v>32.202404809619232</v>
      </c>
      <c r="AI22" s="100">
        <v>6.5551102204408807</v>
      </c>
      <c r="AJ22" s="102">
        <v>205.81262525050096</v>
      </c>
      <c r="AK22" s="100">
        <v>14.915831663326651</v>
      </c>
      <c r="AL22" s="100">
        <v>3.2414829659318634</v>
      </c>
      <c r="AM22" s="100">
        <v>0.22344689378757512</v>
      </c>
      <c r="AN22" s="105">
        <v>2.20440881763527E-2</v>
      </c>
      <c r="AO22" s="100">
        <v>2.0931863727454907</v>
      </c>
      <c r="AP22" s="100" t="s">
        <v>65</v>
      </c>
      <c r="AQ22" s="100">
        <v>1.4248496993987974</v>
      </c>
      <c r="AR22" s="104">
        <v>42.01002004008015</v>
      </c>
      <c r="AS22" s="104">
        <v>88.601202404809627</v>
      </c>
      <c r="AT22" s="102">
        <v>150.66833667334672</v>
      </c>
      <c r="AU22" s="100">
        <v>10.653306613226452</v>
      </c>
      <c r="AV22" s="100">
        <v>24.528056112224448</v>
      </c>
      <c r="AW22" s="100">
        <v>1.6012024048096192</v>
      </c>
      <c r="AX22" s="100">
        <v>0.15230460921843686</v>
      </c>
      <c r="AY22" s="100">
        <v>3.2985971943887775</v>
      </c>
      <c r="AZ22" s="100">
        <v>0.19138276553106212</v>
      </c>
      <c r="BA22" s="100">
        <v>1.0050100200400802</v>
      </c>
      <c r="BB22" s="100">
        <v>0.20240480961923848</v>
      </c>
      <c r="BC22" s="100">
        <v>0.69338677354709399</v>
      </c>
      <c r="BD22" s="100">
        <v>9.0180360721442879E-2</v>
      </c>
      <c r="BE22" s="100">
        <v>0.72444889779559107</v>
      </c>
      <c r="BF22" s="100">
        <v>0.10220440881763528</v>
      </c>
      <c r="BG22" s="100">
        <v>5.6062124248496987</v>
      </c>
      <c r="BH22" s="100">
        <v>7.0370741482965915</v>
      </c>
      <c r="BI22" s="103">
        <v>1E-3</v>
      </c>
      <c r="BJ22" s="100">
        <v>45.474425574425574</v>
      </c>
      <c r="BK22" s="100">
        <v>0.23947895791583165</v>
      </c>
      <c r="BL22" s="100">
        <v>4.2264529058116231</v>
      </c>
      <c r="BM22" s="100">
        <v>0.26052104208416832</v>
      </c>
      <c r="BN22" s="100">
        <v>21.578156312625246</v>
      </c>
      <c r="BO22" s="100">
        <v>2.1072144288577155</v>
      </c>
      <c r="BP22" s="102">
        <v>289.06713426853702</v>
      </c>
      <c r="BQ22" s="103">
        <v>42.460949999999997</v>
      </c>
      <c r="BR22" s="103">
        <v>0.83930000000000005</v>
      </c>
      <c r="BS22" s="103">
        <v>31.252480000000002</v>
      </c>
      <c r="BT22" s="103">
        <v>0.251027</v>
      </c>
      <c r="BU22" s="103">
        <v>0.139629</v>
      </c>
      <c r="BV22" s="103">
        <v>8.2403999999999991E-2</v>
      </c>
      <c r="BW22" s="103">
        <v>1.0682000000000001E-3</v>
      </c>
      <c r="BX22" s="103">
        <v>5.3104799999999994E-2</v>
      </c>
      <c r="BY22" s="103">
        <v>0.91559999999999986</v>
      </c>
      <c r="BZ22" s="103">
        <v>5.7759099999999994E-2</v>
      </c>
      <c r="CA22" s="93">
        <f t="shared" si="0"/>
        <v>76.053322099999988</v>
      </c>
      <c r="CB22" s="103">
        <v>76.053322099999988</v>
      </c>
    </row>
    <row r="23" spans="1:80" s="93" customFormat="1">
      <c r="A23" s="93">
        <v>20</v>
      </c>
      <c r="B23" s="7" t="s">
        <v>85</v>
      </c>
      <c r="C23" s="95" t="s">
        <v>85</v>
      </c>
      <c r="D23" s="93">
        <v>82.825457088620297</v>
      </c>
      <c r="E23" s="106">
        <v>25.3</v>
      </c>
      <c r="H23" s="94"/>
      <c r="I23" s="93">
        <v>33.299999999999997</v>
      </c>
      <c r="J23" s="93">
        <v>6.7</v>
      </c>
      <c r="K23" s="93">
        <v>16.399999999999999</v>
      </c>
      <c r="L23" s="93">
        <v>20.5</v>
      </c>
      <c r="M23" s="93">
        <v>1.2</v>
      </c>
      <c r="O23" s="93">
        <f t="shared" si="1"/>
        <v>1.0878999999999999</v>
      </c>
      <c r="P23" s="93">
        <f t="shared" si="2"/>
        <v>559</v>
      </c>
      <c r="Q23" s="7">
        <v>4.3</v>
      </c>
      <c r="R23" s="96">
        <v>100.71146245059283</v>
      </c>
      <c r="S23" s="94">
        <v>5.082015810276677</v>
      </c>
      <c r="T23" s="97">
        <v>91.976767676767679</v>
      </c>
      <c r="U23" s="97">
        <v>72.939706516180905</v>
      </c>
      <c r="V23" s="94">
        <v>2.7549407114624489</v>
      </c>
      <c r="W23" s="94">
        <v>12.126482213438731</v>
      </c>
      <c r="X23" s="94">
        <v>11.724308300395252</v>
      </c>
      <c r="Y23" s="94">
        <v>2.9110671936758883</v>
      </c>
      <c r="Z23" s="94">
        <v>21.981225296442677</v>
      </c>
      <c r="AA23" s="94">
        <v>23.966403162055325</v>
      </c>
      <c r="AB23" s="94">
        <v>1.5899209486166002</v>
      </c>
      <c r="AC23" s="94">
        <v>7.7332015810276635</v>
      </c>
      <c r="AD23" s="94">
        <v>0.82905138339920903</v>
      </c>
      <c r="AE23" s="94">
        <v>4.3115079365079358</v>
      </c>
      <c r="AF23" s="94">
        <v>9.5575396825396801</v>
      </c>
      <c r="AG23" s="94">
        <v>1.5741106719367584</v>
      </c>
      <c r="AH23" s="97">
        <v>29.407114624505915</v>
      </c>
      <c r="AI23" s="94">
        <v>18.738142292490107</v>
      </c>
      <c r="AJ23" s="98">
        <v>79.259881422924863</v>
      </c>
      <c r="AK23" s="94">
        <v>5.6581027667984163</v>
      </c>
      <c r="AL23" s="94">
        <v>4.4367588932806301</v>
      </c>
      <c r="AM23" s="94">
        <v>0.16600790513833985</v>
      </c>
      <c r="AN23" s="99">
        <v>5.237154150197626E-2</v>
      </c>
      <c r="AO23" s="94">
        <v>1.1343873517786556</v>
      </c>
      <c r="AP23" s="94">
        <v>0.26877470355731209</v>
      </c>
      <c r="AQ23" s="94">
        <v>0.16007905138339912</v>
      </c>
      <c r="AR23" s="94">
        <v>7.9347826086956497</v>
      </c>
      <c r="AS23" s="94">
        <v>7.0286561264822094</v>
      </c>
      <c r="AT23" s="98">
        <v>16.682806324110665</v>
      </c>
      <c r="AU23" s="94">
        <v>2.0573122529644259</v>
      </c>
      <c r="AV23" s="94">
        <v>9.034584980237149</v>
      </c>
      <c r="AW23" s="94">
        <v>2.3339920948616593</v>
      </c>
      <c r="AX23" s="94">
        <v>0.36956521739130416</v>
      </c>
      <c r="AY23" s="94">
        <v>2.8409090909090895</v>
      </c>
      <c r="AZ23" s="94">
        <v>0.46442687747035555</v>
      </c>
      <c r="BA23" s="94">
        <v>3.0454545454545445</v>
      </c>
      <c r="BB23" s="94">
        <v>0.60276679841897207</v>
      </c>
      <c r="BC23" s="94">
        <v>1.7954545454545447</v>
      </c>
      <c r="BD23" s="94">
        <v>0.234189723320158</v>
      </c>
      <c r="BE23" s="94">
        <v>1.6778656126482203</v>
      </c>
      <c r="BF23" s="94">
        <v>0.23320158102766786</v>
      </c>
      <c r="BG23" s="94">
        <v>2.2915019762845841</v>
      </c>
      <c r="BH23" s="94">
        <v>0.39031620553359664</v>
      </c>
      <c r="BI23" s="93">
        <v>1.0999999999999999E-2</v>
      </c>
      <c r="BJ23" s="102">
        <v>188.89460539460538</v>
      </c>
      <c r="BK23" s="94">
        <v>0.12944664031620548</v>
      </c>
      <c r="BL23" s="94">
        <v>60.680830039525659</v>
      </c>
      <c r="BM23" s="94">
        <v>0.43675889328063222</v>
      </c>
      <c r="BN23" s="94">
        <v>8.1215415019762816</v>
      </c>
      <c r="BO23" s="94">
        <v>2.3359683794466397</v>
      </c>
      <c r="BP23" s="98">
        <v>67.139328063241067</v>
      </c>
      <c r="BQ23" s="93">
        <v>5.8101478669197535</v>
      </c>
      <c r="BR23" s="93">
        <v>0.11111929263662669</v>
      </c>
      <c r="BS23" s="93">
        <v>4.9909221700469413</v>
      </c>
      <c r="BT23" s="93">
        <v>5.9286522130082746</v>
      </c>
      <c r="BU23" s="93">
        <v>2.2842142072135006E-2</v>
      </c>
      <c r="BV23" s="93">
        <v>0.11833260065940614</v>
      </c>
      <c r="BW23" s="93">
        <v>8.4155260265760543E-4</v>
      </c>
      <c r="BX23" s="93">
        <v>0</v>
      </c>
      <c r="BY23" s="93">
        <v>8.9479368568288253E-2</v>
      </c>
      <c r="BZ23" s="93">
        <v>2.4731341792386769E-3</v>
      </c>
      <c r="CA23" s="93">
        <f t="shared" si="0"/>
        <v>17.074810340693325</v>
      </c>
      <c r="CB23" s="93">
        <v>17.074810340693325</v>
      </c>
    </row>
    <row r="24" spans="1:80" s="93" customFormat="1">
      <c r="A24" s="93">
        <v>21</v>
      </c>
      <c r="B24" s="7" t="s">
        <v>86</v>
      </c>
      <c r="C24" s="95" t="s">
        <v>86</v>
      </c>
      <c r="D24" s="93">
        <v>56.606261613154587</v>
      </c>
      <c r="E24" s="106">
        <v>61.69</v>
      </c>
      <c r="H24" s="94"/>
      <c r="I24" s="93">
        <v>84.3</v>
      </c>
      <c r="J24" s="93">
        <v>11.4</v>
      </c>
      <c r="L24" s="93">
        <v>0.4</v>
      </c>
      <c r="O24" s="93">
        <f t="shared" si="1"/>
        <v>1.6656300000000002</v>
      </c>
      <c r="P24" s="93">
        <f t="shared" si="2"/>
        <v>351</v>
      </c>
      <c r="Q24" s="7">
        <v>2.7</v>
      </c>
      <c r="R24" s="96">
        <v>359.11823647294585</v>
      </c>
      <c r="S24" s="94">
        <v>5.24</v>
      </c>
      <c r="T24" s="97">
        <v>210.7490706319702</v>
      </c>
      <c r="U24" s="97">
        <v>549.92978330766471</v>
      </c>
      <c r="V24" s="93">
        <v>11.7</v>
      </c>
      <c r="W24" s="93">
        <v>40.4</v>
      </c>
      <c r="X24" s="93">
        <v>48.4</v>
      </c>
      <c r="Y24" s="94">
        <v>0.52900000000000003</v>
      </c>
      <c r="Z24" s="93">
        <v>6.3</v>
      </c>
      <c r="AA24" s="93">
        <v>11.3</v>
      </c>
      <c r="AB24" s="93">
        <v>21</v>
      </c>
      <c r="AC24" s="93">
        <v>25.3</v>
      </c>
      <c r="AD24" s="94" t="s">
        <v>63</v>
      </c>
      <c r="AE24" s="94">
        <v>5.09</v>
      </c>
      <c r="AF24" s="94">
        <v>1.07</v>
      </c>
      <c r="AG24" s="94">
        <v>8.6300000000000008</v>
      </c>
      <c r="AH24" s="97">
        <v>43.3</v>
      </c>
      <c r="AI24" s="94">
        <v>30.6</v>
      </c>
      <c r="AJ24" s="93">
        <v>361</v>
      </c>
      <c r="AK24" s="93">
        <v>24.8</v>
      </c>
      <c r="AL24" s="94">
        <v>4</v>
      </c>
      <c r="AM24" s="94">
        <v>0.10199999999999999</v>
      </c>
      <c r="AN24" s="99">
        <v>3.4000000000000002E-2</v>
      </c>
      <c r="AO24" s="94">
        <v>2.35</v>
      </c>
      <c r="AP24" s="94" t="s">
        <v>65</v>
      </c>
      <c r="AQ24" s="94">
        <v>0.98399999999999999</v>
      </c>
      <c r="AR24" s="93">
        <v>146</v>
      </c>
      <c r="AS24" s="93">
        <v>70.099999999999994</v>
      </c>
      <c r="AT24" s="93">
        <v>115</v>
      </c>
      <c r="AU24" s="94">
        <v>12.1</v>
      </c>
      <c r="AV24" s="94">
        <v>36.700000000000003</v>
      </c>
      <c r="AW24" s="94">
        <v>5.94</v>
      </c>
      <c r="AX24" s="94">
        <v>0.59599999999999997</v>
      </c>
      <c r="AY24" s="94">
        <v>6.08</v>
      </c>
      <c r="AZ24" s="94">
        <v>0.80100000000000005</v>
      </c>
      <c r="BA24" s="94">
        <v>4.62</v>
      </c>
      <c r="BB24" s="94">
        <v>0.99399999999999999</v>
      </c>
      <c r="BC24" s="94">
        <v>3.2</v>
      </c>
      <c r="BD24" s="94">
        <v>0.51300000000000001</v>
      </c>
      <c r="BE24" s="94">
        <v>3.54</v>
      </c>
      <c r="BF24" s="94">
        <v>0.56000000000000005</v>
      </c>
      <c r="BG24" s="93">
        <v>10</v>
      </c>
      <c r="BH24" s="94">
        <v>1.46</v>
      </c>
      <c r="BI24" s="93">
        <v>5.0000000000000001E-3</v>
      </c>
      <c r="BJ24" s="94">
        <v>68.604004449388214</v>
      </c>
      <c r="BK24" s="94">
        <v>0.151</v>
      </c>
      <c r="BL24" s="94">
        <v>4.88</v>
      </c>
      <c r="BM24" s="94">
        <v>0.59799999999999998</v>
      </c>
      <c r="BN24" s="94">
        <v>22.9</v>
      </c>
      <c r="BO24" s="94">
        <v>5.79</v>
      </c>
      <c r="BP24" s="97">
        <v>291.34399999999999</v>
      </c>
      <c r="BQ24" s="93">
        <v>22.590780204191724</v>
      </c>
      <c r="BR24" s="93">
        <v>0.93730474915586104</v>
      </c>
      <c r="BS24" s="93">
        <v>18.312157599248764</v>
      </c>
      <c r="BT24" s="93">
        <v>0.91126850612375376</v>
      </c>
      <c r="BU24" s="93">
        <v>7.0731793570558019E-2</v>
      </c>
      <c r="BV24" s="93">
        <v>6.6826357115741933E-2</v>
      </c>
      <c r="BW24" s="93">
        <v>0</v>
      </c>
      <c r="BX24" s="93">
        <v>1.3365271423148388E-2</v>
      </c>
      <c r="BY24" s="93">
        <v>0.25992849293720399</v>
      </c>
      <c r="BZ24" s="93">
        <v>3.0722766777886556E-2</v>
      </c>
      <c r="CA24" s="93">
        <f t="shared" si="0"/>
        <v>43.193085740544646</v>
      </c>
      <c r="CB24" s="93">
        <v>43.193085740544646</v>
      </c>
    </row>
    <row r="25" spans="1:80" s="93" customFormat="1">
      <c r="A25" s="93">
        <v>22</v>
      </c>
      <c r="B25" s="7" t="s">
        <v>87</v>
      </c>
      <c r="C25" s="95" t="s">
        <v>87</v>
      </c>
      <c r="D25" s="93">
        <v>82.629662237874214</v>
      </c>
      <c r="E25" s="106">
        <v>19.8</v>
      </c>
      <c r="H25" s="94">
        <v>0.6</v>
      </c>
      <c r="I25" s="93">
        <v>54</v>
      </c>
      <c r="J25" s="93">
        <v>21.3</v>
      </c>
      <c r="K25" s="93">
        <v>10.8</v>
      </c>
      <c r="L25" s="93">
        <v>4.5</v>
      </c>
      <c r="O25" s="93">
        <f t="shared" si="1"/>
        <v>1.4454</v>
      </c>
      <c r="P25" s="93">
        <f t="shared" si="2"/>
        <v>949</v>
      </c>
      <c r="Q25" s="7">
        <v>7.3</v>
      </c>
      <c r="R25" s="96">
        <v>272.58382642998032</v>
      </c>
      <c r="S25" s="94">
        <v>3.0443786982248526</v>
      </c>
      <c r="T25" s="97">
        <v>117.99801192842941</v>
      </c>
      <c r="U25" s="97">
        <v>99.288196030331605</v>
      </c>
      <c r="V25" s="94">
        <v>0.91715976331360971</v>
      </c>
      <c r="W25" s="98">
        <v>19.786982248520715</v>
      </c>
      <c r="X25" s="94">
        <v>10.302761341222883</v>
      </c>
      <c r="Y25" s="94">
        <v>0.96646942800788971</v>
      </c>
      <c r="Z25" s="94">
        <v>3.135108481262328</v>
      </c>
      <c r="AA25" s="94">
        <v>5.1617357001972399</v>
      </c>
      <c r="AB25" s="94">
        <v>1.6341222879684421</v>
      </c>
      <c r="AC25" s="94">
        <v>10.854043392504932</v>
      </c>
      <c r="AD25" s="94">
        <v>1.428994082840237</v>
      </c>
      <c r="AE25" s="94">
        <v>0.55976095617529864</v>
      </c>
      <c r="AF25" s="94">
        <v>0.86653386454183257</v>
      </c>
      <c r="AG25" s="94">
        <v>2.7859960552268253</v>
      </c>
      <c r="AH25" s="97">
        <v>21.715976331360952</v>
      </c>
      <c r="AI25" s="94">
        <v>12.028599605522686</v>
      </c>
      <c r="AJ25" s="98">
        <v>83.186390532544408</v>
      </c>
      <c r="AK25" s="94">
        <v>3.2958579881656811</v>
      </c>
      <c r="AL25" s="94">
        <v>4.3885601577909279</v>
      </c>
      <c r="AM25" s="94">
        <v>0.10256410256410259</v>
      </c>
      <c r="AN25" s="99">
        <v>1.0848126232741619E-2</v>
      </c>
      <c r="AO25" s="94">
        <v>1.0887573964497044</v>
      </c>
      <c r="AP25" s="94">
        <v>7.1005917159763343E-2</v>
      </c>
      <c r="AQ25" s="94">
        <v>0.25838264299802771</v>
      </c>
      <c r="AR25" s="98">
        <v>11.739644970414204</v>
      </c>
      <c r="AS25" s="94">
        <v>14.880670611439847</v>
      </c>
      <c r="AT25" s="98">
        <v>35.137080867850109</v>
      </c>
      <c r="AU25" s="94">
        <v>3.2702169625246551</v>
      </c>
      <c r="AV25" s="94">
        <v>12.107495069033531</v>
      </c>
      <c r="AW25" s="94">
        <v>2.2130177514792906</v>
      </c>
      <c r="AX25" s="94">
        <v>0.32741617357001984</v>
      </c>
      <c r="AY25" s="94">
        <v>2.7287968441814598</v>
      </c>
      <c r="AZ25" s="94">
        <v>0.36489151873767267</v>
      </c>
      <c r="BA25" s="94">
        <v>2.187376725838265</v>
      </c>
      <c r="BB25" s="94">
        <v>0.42800788954635116</v>
      </c>
      <c r="BC25" s="94">
        <v>1.2869822485207105</v>
      </c>
      <c r="BD25" s="94">
        <v>0.17455621301775151</v>
      </c>
      <c r="BE25" s="94">
        <v>1.1755424063116373</v>
      </c>
      <c r="BF25" s="94">
        <v>0.15779092702169628</v>
      </c>
      <c r="BG25" s="94">
        <v>2.5098619329388567</v>
      </c>
      <c r="BH25" s="94">
        <v>0.29487179487179493</v>
      </c>
      <c r="BI25" s="93">
        <v>7.0000000000000001E-3</v>
      </c>
      <c r="BJ25" s="94">
        <v>50.459050445103856</v>
      </c>
      <c r="BK25" s="94">
        <v>4.8323471400394495E-2</v>
      </c>
      <c r="BL25" s="94">
        <v>6.5611439842209096</v>
      </c>
      <c r="BM25" s="94">
        <v>0.24852071005917165</v>
      </c>
      <c r="BN25" s="94">
        <v>5.1745562130177527</v>
      </c>
      <c r="BO25" s="94">
        <v>2.8934911242603558</v>
      </c>
      <c r="BP25" s="98">
        <v>88.468441814595678</v>
      </c>
      <c r="BQ25" s="93">
        <v>9.0985829198014869</v>
      </c>
      <c r="BR25" s="93">
        <v>0.20149591804065911</v>
      </c>
      <c r="BS25" s="93">
        <v>7.3111751640787439</v>
      </c>
      <c r="BT25" s="93">
        <v>0.36651412678085404</v>
      </c>
      <c r="BU25" s="93">
        <v>3.2135124859932702E-2</v>
      </c>
      <c r="BV25" s="93">
        <v>9.1889086761645408E-2</v>
      </c>
      <c r="BW25" s="93">
        <v>2.2581439090763519E-4</v>
      </c>
      <c r="BX25" s="93">
        <v>3.7867336321434214E-3</v>
      </c>
      <c r="BY25" s="93">
        <v>0.16675524251640753</v>
      </c>
      <c r="BZ25" s="93">
        <v>8.2856511125339993E-3</v>
      </c>
      <c r="CA25" s="93">
        <f t="shared" si="0"/>
        <v>17.280845781975319</v>
      </c>
      <c r="CB25" s="93">
        <v>17.280845781975319</v>
      </c>
    </row>
    <row r="26" spans="1:80" s="93" customFormat="1">
      <c r="A26" s="93">
        <v>23</v>
      </c>
      <c r="B26" s="7" t="s">
        <v>88</v>
      </c>
      <c r="C26" s="95" t="s">
        <v>88</v>
      </c>
      <c r="D26" s="93">
        <v>90.531205574354857</v>
      </c>
      <c r="E26" s="106">
        <v>10.82</v>
      </c>
      <c r="F26" s="93">
        <v>3</v>
      </c>
      <c r="G26" s="93" t="s">
        <v>137</v>
      </c>
      <c r="H26" s="94"/>
      <c r="I26" s="93">
        <v>37.5</v>
      </c>
      <c r="J26" s="93">
        <v>34.4</v>
      </c>
      <c r="K26" s="93">
        <v>11.6</v>
      </c>
      <c r="L26" s="93">
        <v>0.9</v>
      </c>
      <c r="M26" s="93">
        <v>2</v>
      </c>
      <c r="O26" s="93">
        <f t="shared" si="1"/>
        <v>1.25512</v>
      </c>
      <c r="P26" s="93">
        <f t="shared" si="2"/>
        <v>1508</v>
      </c>
      <c r="Q26" s="7">
        <v>11.6</v>
      </c>
      <c r="R26" s="96">
        <v>247.81746031746042</v>
      </c>
      <c r="S26" s="94">
        <v>3.3462301587301599</v>
      </c>
      <c r="T26" s="97">
        <v>66.606719367588894</v>
      </c>
      <c r="U26" s="97">
        <v>60.601145271181267</v>
      </c>
      <c r="V26" s="94">
        <v>3.9900793650793673</v>
      </c>
      <c r="W26" s="98">
        <v>17.748015873015881</v>
      </c>
      <c r="X26" s="94">
        <v>7.8759920634920668</v>
      </c>
      <c r="Y26" s="94">
        <v>0.8690476190476194</v>
      </c>
      <c r="Z26" s="94">
        <v>1.9831349206349214</v>
      </c>
      <c r="AA26" s="94">
        <v>2.9384920634920655</v>
      </c>
      <c r="AB26" s="94">
        <v>1.5505952380952395</v>
      </c>
      <c r="AC26" s="94">
        <v>13.63690476190477</v>
      </c>
      <c r="AD26" s="94">
        <v>4.6259920634920659</v>
      </c>
      <c r="AE26" s="94">
        <v>0.32730923694779102</v>
      </c>
      <c r="AF26" s="94">
        <v>0.15662650602409633</v>
      </c>
      <c r="AG26" s="94">
        <v>0.75496031746031778</v>
      </c>
      <c r="AH26" s="97">
        <v>28.412698412698425</v>
      </c>
      <c r="AI26" s="94">
        <v>41.961309523809547</v>
      </c>
      <c r="AJ26" s="98">
        <v>59.772817460317491</v>
      </c>
      <c r="AK26" s="94">
        <v>2.8551587301587316</v>
      </c>
      <c r="AL26" s="94">
        <v>4.696428571428573</v>
      </c>
      <c r="AM26" s="94">
        <v>6.5476190476190507E-2</v>
      </c>
      <c r="AN26" s="99">
        <v>6.9444444444444484E-3</v>
      </c>
      <c r="AO26" s="94">
        <v>0.54960317460317487</v>
      </c>
      <c r="AP26" s="94" t="s">
        <v>65</v>
      </c>
      <c r="AQ26" s="94">
        <v>8.1349206349206379E-2</v>
      </c>
      <c r="AR26" s="94">
        <v>5.6865079365079394</v>
      </c>
      <c r="AS26" s="94">
        <v>15.04067460317461</v>
      </c>
      <c r="AT26" s="98">
        <v>33.739087301587318</v>
      </c>
      <c r="AU26" s="94">
        <v>3.8174603174603194</v>
      </c>
      <c r="AV26" s="94">
        <v>15.274801587301594</v>
      </c>
      <c r="AW26" s="94">
        <v>3.4980158730158748</v>
      </c>
      <c r="AX26" s="94">
        <v>0.63293650793650824</v>
      </c>
      <c r="AY26" s="94">
        <v>5.0089285714285738</v>
      </c>
      <c r="AZ26" s="94">
        <v>0.94047619047619091</v>
      </c>
      <c r="BA26" s="94">
        <v>6.7817460317460343</v>
      </c>
      <c r="BB26" s="94">
        <v>1.4603174603174609</v>
      </c>
      <c r="BC26" s="94">
        <v>4.6200396825396846</v>
      </c>
      <c r="BD26" s="94">
        <v>0.62400793650793673</v>
      </c>
      <c r="BE26" s="94">
        <v>4.2242063492063515</v>
      </c>
      <c r="BF26" s="94">
        <v>0.5912698412698415</v>
      </c>
      <c r="BG26" s="94">
        <v>1.7589285714285723</v>
      </c>
      <c r="BH26" s="94">
        <v>5.6547619047619083E-2</v>
      </c>
      <c r="BI26" s="93">
        <v>7.0000000000000001E-3</v>
      </c>
      <c r="BJ26" s="94">
        <v>44.455219512195121</v>
      </c>
      <c r="BK26" s="99">
        <v>2.9761904761904769E-3</v>
      </c>
      <c r="BL26" s="94">
        <v>1.3918650793650802</v>
      </c>
      <c r="BM26" s="94">
        <v>5.3571428571428596E-2</v>
      </c>
      <c r="BN26" s="94">
        <v>4.1517857142857171</v>
      </c>
      <c r="BO26" s="94">
        <v>2.740079365079366</v>
      </c>
      <c r="BP26" s="97">
        <v>138.21527777777789</v>
      </c>
      <c r="BQ26" s="93">
        <v>5.0033109745108941</v>
      </c>
      <c r="BR26" s="93">
        <v>2.7648879722883817E-2</v>
      </c>
      <c r="BS26" s="93">
        <v>3.9333372044129926</v>
      </c>
      <c r="BT26" s="93">
        <v>0.19032276795546735</v>
      </c>
      <c r="BU26" s="93">
        <v>2.9921390385038653E-2</v>
      </c>
      <c r="BV26" s="93">
        <v>0.12498808641851589</v>
      </c>
      <c r="BW26" s="93">
        <v>3.2193901047193482E-4</v>
      </c>
      <c r="BX26" s="93">
        <v>1.7517269687443513E-3</v>
      </c>
      <c r="BY26" s="93">
        <v>6.1263099933924071E-2</v>
      </c>
      <c r="BZ26" s="93">
        <v>6.2872794986283754E-3</v>
      </c>
      <c r="CA26" s="93">
        <f t="shared" si="0"/>
        <v>9.379153348817562</v>
      </c>
      <c r="CB26" s="93">
        <v>9.379153348817562</v>
      </c>
    </row>
    <row r="27" spans="1:80" s="93" customFormat="1">
      <c r="A27" s="93">
        <v>24</v>
      </c>
      <c r="B27" s="7" t="s">
        <v>89</v>
      </c>
      <c r="C27" s="95" t="s">
        <v>89</v>
      </c>
      <c r="D27" s="93">
        <v>92.452981192477097</v>
      </c>
      <c r="E27" s="106">
        <v>8.9</v>
      </c>
      <c r="F27" s="93">
        <v>5</v>
      </c>
      <c r="G27" s="93" t="s">
        <v>137</v>
      </c>
      <c r="H27" s="94"/>
      <c r="I27" s="93">
        <v>50.1</v>
      </c>
      <c r="J27" s="93">
        <v>17.7</v>
      </c>
      <c r="K27" s="93">
        <v>19.100000000000001</v>
      </c>
      <c r="O27" s="93">
        <f t="shared" si="1"/>
        <v>0.7209000000000001</v>
      </c>
      <c r="P27" s="93">
        <f t="shared" si="2"/>
        <v>1053</v>
      </c>
      <c r="Q27" s="7">
        <v>8.1</v>
      </c>
      <c r="R27" s="96">
        <v>124.73895582329314</v>
      </c>
      <c r="S27" s="94">
        <v>3.4728915662650599</v>
      </c>
      <c r="T27" s="97">
        <v>107.74007936507942</v>
      </c>
      <c r="U27" s="97">
        <v>50.370978035759883</v>
      </c>
      <c r="V27" s="94">
        <v>4.2429718875502003</v>
      </c>
      <c r="W27" s="98">
        <v>22.112449799196781</v>
      </c>
      <c r="X27" s="94">
        <v>10.189759036144578</v>
      </c>
      <c r="Y27" s="94">
        <v>0.73092369477911623</v>
      </c>
      <c r="Z27" s="94">
        <v>2.3042168674698789</v>
      </c>
      <c r="AA27" s="94">
        <v>7.1365461847389549</v>
      </c>
      <c r="AB27" s="94">
        <v>2.5451807228915655</v>
      </c>
      <c r="AC27" s="94">
        <v>17.30923694779116</v>
      </c>
      <c r="AD27" s="94">
        <v>10.711847389558232</v>
      </c>
      <c r="AE27" s="94">
        <v>0.47188755020080309</v>
      </c>
      <c r="AF27" s="94">
        <v>0.92570281124497955</v>
      </c>
      <c r="AG27" s="94">
        <v>1.0431726907630521</v>
      </c>
      <c r="AH27" s="97">
        <v>26.345381526104411</v>
      </c>
      <c r="AI27" s="94">
        <v>43.029116465863439</v>
      </c>
      <c r="AJ27" s="98">
        <v>61.115461847389547</v>
      </c>
      <c r="AK27" s="94">
        <v>3.0401606425702807</v>
      </c>
      <c r="AL27" s="94">
        <v>5.2630522088353402</v>
      </c>
      <c r="AM27" s="94">
        <v>7.429718875502006E-2</v>
      </c>
      <c r="AN27" s="99">
        <v>1.1044176706827306E-2</v>
      </c>
      <c r="AO27" s="94">
        <v>1.0341365461847387</v>
      </c>
      <c r="AP27" s="94" t="s">
        <v>65</v>
      </c>
      <c r="AQ27" s="94">
        <v>0.10843373493975902</v>
      </c>
      <c r="AR27" s="94">
        <v>6.2188755020080304</v>
      </c>
      <c r="AS27" s="94">
        <v>30.97489959839357</v>
      </c>
      <c r="AT27" s="98">
        <v>85.531124497991939</v>
      </c>
      <c r="AU27" s="94">
        <v>9.9558232931726884</v>
      </c>
      <c r="AV27" s="94">
        <v>40.444779116465853</v>
      </c>
      <c r="AW27" s="94">
        <v>8.3755020080321252</v>
      </c>
      <c r="AX27" s="94">
        <v>1.2811244979919676</v>
      </c>
      <c r="AY27" s="94">
        <v>9.123493975903612</v>
      </c>
      <c r="AZ27" s="94">
        <v>1.3694779116465861</v>
      </c>
      <c r="BA27" s="94">
        <v>8.7730923694779115</v>
      </c>
      <c r="BB27" s="94">
        <v>1.7751004016064253</v>
      </c>
      <c r="BC27" s="94">
        <v>5.3805220883534126</v>
      </c>
      <c r="BD27" s="94">
        <v>0.76204819277108427</v>
      </c>
      <c r="BE27" s="94">
        <v>5.2971887550200796</v>
      </c>
      <c r="BF27" s="94">
        <v>0.7429718875502006</v>
      </c>
      <c r="BG27" s="94">
        <v>1.8323293172690762</v>
      </c>
      <c r="BH27" s="94">
        <v>0.15160642570281121</v>
      </c>
      <c r="BI27" s="93">
        <v>7.0000000000000001E-3</v>
      </c>
      <c r="BJ27" s="94">
        <v>59.767623762376232</v>
      </c>
      <c r="BK27" s="94">
        <v>1.3052208835341363E-2</v>
      </c>
      <c r="BL27" s="94">
        <v>1.3624497991967868</v>
      </c>
      <c r="BM27" s="94">
        <v>6.4257028112449793E-2</v>
      </c>
      <c r="BN27" s="94">
        <v>3.8303212851405615</v>
      </c>
      <c r="BO27" s="94">
        <v>2.0883534136546178</v>
      </c>
      <c r="BP27" s="97">
        <v>252.81626506024094</v>
      </c>
      <c r="BQ27" s="93">
        <v>3.9221856742696524</v>
      </c>
      <c r="BR27" s="93">
        <v>8.7545418167265673E-2</v>
      </c>
      <c r="BS27" s="93">
        <v>3.0437126850739866</v>
      </c>
      <c r="BT27" s="93">
        <v>0.10867707082832981</v>
      </c>
      <c r="BU27" s="93">
        <v>2.8074909963985203E-2</v>
      </c>
      <c r="BV27" s="93">
        <v>0.13433693477390768</v>
      </c>
      <c r="BW27" s="93">
        <v>3.9244497799119095E-4</v>
      </c>
      <c r="BX27" s="93">
        <v>1.705626250500176E-3</v>
      </c>
      <c r="BY27" s="93">
        <v>8.226250500199965E-2</v>
      </c>
      <c r="BZ27" s="93">
        <v>8.8300120048017978E-3</v>
      </c>
      <c r="CA27" s="93">
        <f t="shared" si="0"/>
        <v>7.4177232813124201</v>
      </c>
      <c r="CB27" s="93">
        <v>7.4177232813124192</v>
      </c>
    </row>
    <row r="28" spans="1:80" s="93" customFormat="1">
      <c r="A28" s="93">
        <v>25</v>
      </c>
      <c r="B28" s="7" t="s">
        <v>90</v>
      </c>
      <c r="C28" s="95" t="s">
        <v>90</v>
      </c>
      <c r="D28" s="93">
        <v>84.12958704129592</v>
      </c>
      <c r="E28" s="106">
        <v>49.26</v>
      </c>
      <c r="F28" s="93">
        <v>1</v>
      </c>
      <c r="G28" s="93" t="s">
        <v>137</v>
      </c>
      <c r="H28" s="94"/>
      <c r="I28" s="93">
        <v>50.2</v>
      </c>
      <c r="J28" s="93">
        <v>30.3</v>
      </c>
      <c r="K28" s="93">
        <v>3.1</v>
      </c>
      <c r="O28" s="93">
        <f t="shared" si="1"/>
        <v>4.3841400000000004</v>
      </c>
      <c r="P28" s="93">
        <f t="shared" si="2"/>
        <v>1157</v>
      </c>
      <c r="Q28" s="7">
        <v>8.9</v>
      </c>
      <c r="R28" s="96">
        <v>524.40476190476181</v>
      </c>
      <c r="S28" s="94">
        <v>3.8343253968253963</v>
      </c>
      <c r="T28" s="97">
        <v>105.42199999999998</v>
      </c>
      <c r="U28" s="97">
        <v>85.585224807523744</v>
      </c>
      <c r="V28" s="94">
        <v>2.6111111111111107</v>
      </c>
      <c r="W28" s="98">
        <v>24.607142857142854</v>
      </c>
      <c r="X28" s="94">
        <v>20.399801587301582</v>
      </c>
      <c r="Y28" s="94">
        <v>0.84126984126984117</v>
      </c>
      <c r="Z28" s="94">
        <v>6.1557539682539675</v>
      </c>
      <c r="AA28" s="94">
        <v>5.8630952380952372</v>
      </c>
      <c r="AB28" s="94">
        <v>2.2609126984126982</v>
      </c>
      <c r="AC28" s="94">
        <v>33.115079365079367</v>
      </c>
      <c r="AD28" s="94">
        <v>11.546626984126984</v>
      </c>
      <c r="AE28" s="94">
        <v>0.62874251497006028</v>
      </c>
      <c r="AF28" s="94">
        <v>0.41317365269461104</v>
      </c>
      <c r="AG28" s="94">
        <v>2.7311507936507931</v>
      </c>
      <c r="AH28" s="97">
        <v>34.047619047619044</v>
      </c>
      <c r="AI28" s="94">
        <v>39.084325396825399</v>
      </c>
      <c r="AJ28" s="98">
        <v>95.665674603174594</v>
      </c>
      <c r="AK28" s="94">
        <v>4.6488095238095237</v>
      </c>
      <c r="AL28" s="94">
        <v>5.8928571428571423</v>
      </c>
      <c r="AM28" s="94">
        <v>0.1111111111111111</v>
      </c>
      <c r="AN28" s="99">
        <v>4.0674603174603176E-2</v>
      </c>
      <c r="AO28" s="94">
        <v>2.2619047619047614</v>
      </c>
      <c r="AP28" s="94">
        <v>1.7857142857142853E-2</v>
      </c>
      <c r="AQ28" s="94">
        <v>0.25198412698412692</v>
      </c>
      <c r="AR28" s="98">
        <v>11.666666666666668</v>
      </c>
      <c r="AS28" s="94">
        <v>83.62202380952381</v>
      </c>
      <c r="AT28" s="97">
        <v>256.4375</v>
      </c>
      <c r="AU28" s="94">
        <v>28.095238095238091</v>
      </c>
      <c r="AV28" s="97">
        <v>107.14583333333331</v>
      </c>
      <c r="AW28" s="94">
        <v>18.884920634920629</v>
      </c>
      <c r="AX28" s="94">
        <v>2.5952380952380953</v>
      </c>
      <c r="AY28" s="94">
        <v>19.288690476190471</v>
      </c>
      <c r="AZ28" s="94">
        <v>2.1130952380952377</v>
      </c>
      <c r="BA28" s="94">
        <v>10.144841269841271</v>
      </c>
      <c r="BB28" s="94">
        <v>1.7857142857142856</v>
      </c>
      <c r="BC28" s="94">
        <v>5.1021825396825387</v>
      </c>
      <c r="BD28" s="94">
        <v>0.68154761904761885</v>
      </c>
      <c r="BE28" s="94">
        <v>4.7718253968253954</v>
      </c>
      <c r="BF28" s="94">
        <v>0.66269841269841256</v>
      </c>
      <c r="BG28" s="94">
        <v>2.9771825396825391</v>
      </c>
      <c r="BH28" s="94">
        <v>0.53472222222222221</v>
      </c>
      <c r="BI28" s="93">
        <v>3.0000000000000001E-3</v>
      </c>
      <c r="BJ28" s="94">
        <v>82.787699999999987</v>
      </c>
      <c r="BK28" s="94">
        <v>7.0436507936507922E-2</v>
      </c>
      <c r="BL28" s="94">
        <v>4.020833333333333</v>
      </c>
      <c r="BM28" s="94">
        <v>6.9444444444444448E-2</v>
      </c>
      <c r="BN28" s="94">
        <v>8.1279761904761898</v>
      </c>
      <c r="BO28" s="94">
        <v>2.9781746031746033</v>
      </c>
      <c r="BP28" s="97">
        <v>580.41567460317458</v>
      </c>
      <c r="BQ28" s="93">
        <v>7.8177654234576286</v>
      </c>
      <c r="BR28" s="93">
        <v>0.39676032396760197</v>
      </c>
      <c r="BS28" s="93">
        <v>6.6909661033896395</v>
      </c>
      <c r="BT28" s="93">
        <v>0.40152144785521315</v>
      </c>
      <c r="BU28" s="93">
        <v>4.3961043895610306E-2</v>
      </c>
      <c r="BV28" s="93">
        <v>0.1136321567843212</v>
      </c>
      <c r="BW28" s="93">
        <v>0</v>
      </c>
      <c r="BX28" s="93">
        <v>1.9838016198380102E-3</v>
      </c>
      <c r="BY28" s="93">
        <v>0.20472832716728262</v>
      </c>
      <c r="BZ28" s="93">
        <v>2.6344885511448774E-2</v>
      </c>
      <c r="CA28" s="93">
        <f t="shared" si="0"/>
        <v>15.697663513648585</v>
      </c>
      <c r="CB28" s="93">
        <v>15.697663513648584</v>
      </c>
    </row>
    <row r="29" spans="1:80" s="93" customFormat="1">
      <c r="A29" s="93">
        <v>26</v>
      </c>
      <c r="B29" s="7" t="s">
        <v>91</v>
      </c>
      <c r="C29" s="95" t="s">
        <v>91</v>
      </c>
      <c r="D29" s="93">
        <v>89.450490151992071</v>
      </c>
      <c r="E29" s="106">
        <v>14.25</v>
      </c>
      <c r="F29" s="93">
        <v>2</v>
      </c>
      <c r="G29" s="93" t="s">
        <v>137</v>
      </c>
      <c r="H29" s="94">
        <v>1.4</v>
      </c>
      <c r="I29" s="93">
        <v>62.7</v>
      </c>
      <c r="J29" s="93">
        <v>8.4</v>
      </c>
      <c r="K29" s="93">
        <v>3.4</v>
      </c>
      <c r="L29" s="93">
        <v>3.4</v>
      </c>
      <c r="O29" s="93">
        <f t="shared" si="1"/>
        <v>2.1374999999999997</v>
      </c>
      <c r="P29" s="93">
        <f t="shared" si="2"/>
        <v>1949.9999999999998</v>
      </c>
      <c r="Q29" s="7">
        <v>15</v>
      </c>
      <c r="R29" s="96">
        <v>407.01402805611218</v>
      </c>
      <c r="S29" s="94">
        <v>9.4338677354709404</v>
      </c>
      <c r="T29" s="97">
        <v>39.299196787148603</v>
      </c>
      <c r="U29" s="97">
        <v>74.357405018872342</v>
      </c>
      <c r="V29" s="94">
        <v>13.593186372745491</v>
      </c>
      <c r="W29" s="98">
        <v>41.987975951903806</v>
      </c>
      <c r="X29" s="94">
        <v>14.674348697394791</v>
      </c>
      <c r="Y29" s="94">
        <v>2.3587174348697393</v>
      </c>
      <c r="Z29" s="94">
        <v>5.1933867735470942</v>
      </c>
      <c r="AA29" s="94">
        <v>7.8416833667334664</v>
      </c>
      <c r="AB29" s="94">
        <v>0.24949899799599251</v>
      </c>
      <c r="AC29" s="94">
        <v>30.060120240480959</v>
      </c>
      <c r="AD29" s="94">
        <v>8.0511022044088172</v>
      </c>
      <c r="AE29" s="94">
        <v>3.4939999999999998</v>
      </c>
      <c r="AF29" s="94">
        <v>1.8299999999999996</v>
      </c>
      <c r="AG29" s="94">
        <v>0.36573146292585168</v>
      </c>
      <c r="AH29" s="97">
        <v>32.31</v>
      </c>
      <c r="AI29" s="94">
        <v>79.616232464929837</v>
      </c>
      <c r="AJ29" s="98">
        <v>60.411823647294582</v>
      </c>
      <c r="AK29" s="94">
        <v>2.507014028056112</v>
      </c>
      <c r="AL29" s="94">
        <v>7.3947895791583154</v>
      </c>
      <c r="AM29" s="94">
        <v>8.6172344689378746E-2</v>
      </c>
      <c r="AN29" s="99">
        <v>1.9038076152304607E-2</v>
      </c>
      <c r="AO29" s="94">
        <v>1.9058116232464926</v>
      </c>
      <c r="AP29" s="94">
        <v>4.2084168336673354E-2</v>
      </c>
      <c r="AQ29" s="94">
        <v>5.6112224448897796E-2</v>
      </c>
      <c r="AR29" s="94">
        <v>9.208416833667334</v>
      </c>
      <c r="AS29" s="97">
        <v>271.25350701402806</v>
      </c>
      <c r="AT29" s="97">
        <v>444.77855711422842</v>
      </c>
      <c r="AU29" s="94">
        <v>36.733466933867724</v>
      </c>
      <c r="AV29" s="97">
        <v>115.19338677354708</v>
      </c>
      <c r="AW29" s="94">
        <v>18.258517034068131</v>
      </c>
      <c r="AX29" s="94">
        <v>3.3567134268537071</v>
      </c>
      <c r="AY29" s="94">
        <v>22.169338677354705</v>
      </c>
      <c r="AZ29" s="94">
        <v>2.6553106212424846</v>
      </c>
      <c r="BA29" s="94">
        <v>16.398797595190377</v>
      </c>
      <c r="BB29" s="94">
        <v>3.3186372745490975</v>
      </c>
      <c r="BC29" s="94">
        <v>10.119238476953907</v>
      </c>
      <c r="BD29" s="94">
        <v>1.4318637274549098</v>
      </c>
      <c r="BE29" s="94">
        <v>9.8356713426853695</v>
      </c>
      <c r="BF29" s="94">
        <v>1.374749498997996</v>
      </c>
      <c r="BG29" s="94">
        <v>1.8987975951903806</v>
      </c>
      <c r="BH29" s="94">
        <v>0.24549098196392782</v>
      </c>
      <c r="BI29" s="93">
        <v>1.4999999999999999E-2</v>
      </c>
      <c r="BJ29" s="98">
        <v>104.6823645320197</v>
      </c>
      <c r="BK29" s="94">
        <v>9.0180360721442889E-3</v>
      </c>
      <c r="BL29" s="94">
        <v>6.0230460921843685</v>
      </c>
      <c r="BM29" s="94">
        <v>0.21042084168336675</v>
      </c>
      <c r="BN29" s="94">
        <v>5.0230460921843685</v>
      </c>
      <c r="BO29" s="94">
        <v>2.3667334669338675</v>
      </c>
      <c r="BP29" s="97">
        <v>1036.493987975952</v>
      </c>
      <c r="BQ29" s="93">
        <v>5.0447756093173917</v>
      </c>
      <c r="BR29" s="93">
        <v>0.18145156938573639</v>
      </c>
      <c r="BS29" s="93">
        <v>4.4814317834337682</v>
      </c>
      <c r="BT29" s="93">
        <v>0.34496897202985927</v>
      </c>
      <c r="BU29" s="93">
        <v>3.2176005036424184E-2</v>
      </c>
      <c r="BV29" s="93">
        <v>0.12448421620649355</v>
      </c>
      <c r="BW29" s="93">
        <v>0</v>
      </c>
      <c r="BX29" s="93">
        <v>2.2259465779296732E-3</v>
      </c>
      <c r="BY29" s="93">
        <v>3.2703480528824581E-2</v>
      </c>
      <c r="BZ29" s="93">
        <v>0.10549509848007929</v>
      </c>
      <c r="CA29" s="93">
        <f t="shared" si="0"/>
        <v>10.349712680996507</v>
      </c>
      <c r="CB29" s="93">
        <v>10.349712680996507</v>
      </c>
    </row>
    <row r="30" spans="1:80" s="103" customFormat="1">
      <c r="A30" s="93">
        <v>27</v>
      </c>
      <c r="B30" s="8" t="s">
        <v>92</v>
      </c>
      <c r="C30" s="95" t="s">
        <v>104</v>
      </c>
      <c r="D30" s="93">
        <v>42.26</v>
      </c>
      <c r="E30" s="106">
        <v>69.41</v>
      </c>
      <c r="F30" s="93"/>
      <c r="G30" s="93"/>
      <c r="H30" s="100"/>
      <c r="I30" s="93">
        <v>75.400000000000006</v>
      </c>
      <c r="J30" s="93">
        <v>17.600000000000001</v>
      </c>
      <c r="K30" s="93"/>
      <c r="L30" s="93"/>
      <c r="M30" s="93"/>
      <c r="N30" s="93"/>
      <c r="O30" s="93">
        <f t="shared" si="1"/>
        <v>2.9846299999999997</v>
      </c>
      <c r="P30" s="93">
        <f t="shared" si="2"/>
        <v>559</v>
      </c>
      <c r="Q30" s="8">
        <v>4.3</v>
      </c>
      <c r="R30" s="101">
        <v>382</v>
      </c>
      <c r="S30" s="100">
        <v>4.1399999999999997</v>
      </c>
      <c r="T30" s="102">
        <v>329</v>
      </c>
      <c r="U30" s="102">
        <v>1105.6360999999999</v>
      </c>
      <c r="V30" s="103">
        <v>13.4</v>
      </c>
      <c r="W30" s="103">
        <v>44.7</v>
      </c>
      <c r="X30" s="103">
        <v>48.8</v>
      </c>
      <c r="Y30" s="100">
        <v>0.54300000000000004</v>
      </c>
      <c r="Z30" s="103">
        <v>5.71</v>
      </c>
      <c r="AA30" s="103">
        <v>10</v>
      </c>
      <c r="AB30" s="103">
        <v>17.399999999999999</v>
      </c>
      <c r="AC30" s="103">
        <v>33.5</v>
      </c>
      <c r="AD30" s="100" t="s">
        <v>63</v>
      </c>
      <c r="AE30" s="100">
        <v>4.53</v>
      </c>
      <c r="AF30" s="100">
        <v>0.626</v>
      </c>
      <c r="AG30" s="103">
        <v>15.6</v>
      </c>
      <c r="AH30" s="102">
        <v>37.700000000000003</v>
      </c>
      <c r="AI30" s="103">
        <v>20.2</v>
      </c>
      <c r="AJ30" s="103">
        <v>386</v>
      </c>
      <c r="AK30" s="103">
        <v>34.700000000000003</v>
      </c>
      <c r="AL30" s="100">
        <v>5.51</v>
      </c>
      <c r="AM30" s="100">
        <v>0.13500000000000001</v>
      </c>
      <c r="AN30" s="105">
        <v>0.04</v>
      </c>
      <c r="AO30" s="103">
        <v>3.71</v>
      </c>
      <c r="AP30" s="100">
        <v>7.9000000000000001E-2</v>
      </c>
      <c r="AQ30" s="103">
        <v>3.12</v>
      </c>
      <c r="AR30" s="103">
        <v>142</v>
      </c>
      <c r="AS30" s="103">
        <v>98.8</v>
      </c>
      <c r="AT30" s="103">
        <v>147</v>
      </c>
      <c r="AU30" s="104">
        <v>14.3</v>
      </c>
      <c r="AV30" s="104">
        <v>32.6</v>
      </c>
      <c r="AW30" s="100">
        <v>2.4</v>
      </c>
      <c r="AX30" s="100">
        <v>0.247</v>
      </c>
      <c r="AY30" s="100">
        <v>2.52</v>
      </c>
      <c r="AZ30" s="100">
        <v>0.38400000000000001</v>
      </c>
      <c r="BA30" s="100">
        <v>2.81</v>
      </c>
      <c r="BB30" s="100">
        <v>0.71199999999999997</v>
      </c>
      <c r="BC30" s="100">
        <v>2.4700000000000002</v>
      </c>
      <c r="BD30" s="100">
        <v>0.42</v>
      </c>
      <c r="BE30" s="100">
        <v>3.06</v>
      </c>
      <c r="BF30" s="100">
        <v>0.499</v>
      </c>
      <c r="BG30" s="103">
        <v>11.1</v>
      </c>
      <c r="BH30" s="100">
        <v>2.0099999999999998</v>
      </c>
      <c r="BI30" s="103">
        <v>4.0000000000000001E-3</v>
      </c>
      <c r="BJ30" s="102">
        <v>391.31106679960101</v>
      </c>
      <c r="BK30" s="100">
        <v>0.22800000000000001</v>
      </c>
      <c r="BL30" s="103">
        <v>6.63</v>
      </c>
      <c r="BM30" s="100">
        <v>0.73499999999999999</v>
      </c>
      <c r="BN30" s="100">
        <v>24.7</v>
      </c>
      <c r="BO30" s="100">
        <v>6.75</v>
      </c>
      <c r="BP30" s="102">
        <v>328.42200000000008</v>
      </c>
      <c r="BQ30" s="103">
        <v>31.15</v>
      </c>
      <c r="BR30" s="103">
        <v>1.0338000000000001</v>
      </c>
      <c r="BS30" s="103">
        <v>24.059999999999995</v>
      </c>
      <c r="BT30" s="103">
        <v>0.51</v>
      </c>
      <c r="BU30" s="103" t="s">
        <v>49</v>
      </c>
      <c r="BV30" s="103">
        <v>0.11999999999999998</v>
      </c>
      <c r="BW30" s="103" t="s">
        <v>49</v>
      </c>
      <c r="BX30" s="103">
        <v>0.11999999999999998</v>
      </c>
      <c r="BY30" s="103">
        <v>0.51</v>
      </c>
      <c r="BZ30" s="103">
        <v>0.04</v>
      </c>
      <c r="CA30" s="93">
        <f t="shared" si="0"/>
        <v>57.543799999999983</v>
      </c>
      <c r="CB30" s="103">
        <v>57.543799999999983</v>
      </c>
    </row>
    <row r="31" spans="1:80">
      <c r="B31" s="1" t="s">
        <v>126</v>
      </c>
      <c r="R31" s="6">
        <v>132.35610358107652</v>
      </c>
      <c r="S31" s="3">
        <v>2.2483065189535107</v>
      </c>
      <c r="T31" s="1">
        <v>72.358228480954466</v>
      </c>
      <c r="U31" s="5">
        <v>101.78642738326423</v>
      </c>
      <c r="V31" s="3">
        <v>3.144349498031449</v>
      </c>
      <c r="W31" s="1">
        <v>32.45575138099202</v>
      </c>
      <c r="X31" s="1">
        <v>15.720022833754918</v>
      </c>
      <c r="Y31" s="3">
        <v>1.8913226519173385</v>
      </c>
      <c r="Z31" s="1">
        <v>11.859255831316089</v>
      </c>
      <c r="AA31" s="3">
        <v>11.068514572061463</v>
      </c>
      <c r="AB31" s="3">
        <v>3.2216325577343525</v>
      </c>
      <c r="AC31" s="3">
        <v>9.1985973030667694</v>
      </c>
      <c r="AD31" s="3">
        <v>2.0432384973348592</v>
      </c>
      <c r="AE31" s="3">
        <v>5.4244128265313858</v>
      </c>
      <c r="AF31" s="3">
        <v>3.591806602267146</v>
      </c>
      <c r="AG31" s="3">
        <v>2.3038078873166192</v>
      </c>
      <c r="AH31" s="3">
        <v>60.119458867150804</v>
      </c>
      <c r="AI31" s="1">
        <v>22.287692881875799</v>
      </c>
      <c r="AJ31" s="3">
        <v>59.913864245237328</v>
      </c>
      <c r="AK31" s="3">
        <v>3.4474957858184694</v>
      </c>
      <c r="AL31" s="3">
        <v>8.5448732112611392</v>
      </c>
      <c r="AM31" s="3">
        <v>0.10385300883302109</v>
      </c>
      <c r="AN31" s="3">
        <v>3.4219225243920806E-2</v>
      </c>
      <c r="AO31" s="3">
        <v>0.93442252282798555</v>
      </c>
      <c r="AP31" s="3">
        <v>0.10573018470105243</v>
      </c>
      <c r="AQ31" s="3">
        <v>0.3362430163946355</v>
      </c>
      <c r="AR31" s="3">
        <v>12.456138029996957</v>
      </c>
      <c r="AS31" s="3">
        <v>30.083215488530215</v>
      </c>
      <c r="AT31" s="3">
        <v>60.529419852340837</v>
      </c>
      <c r="AU31" s="5">
        <v>5.7981427398030325</v>
      </c>
      <c r="AV31" s="3">
        <v>21.382906363983622</v>
      </c>
      <c r="AW31" s="3">
        <v>4.2634323377917784</v>
      </c>
      <c r="AX31" s="1">
        <v>0.68854351591054019</v>
      </c>
      <c r="AY31" s="3">
        <v>5.0278473975744511</v>
      </c>
      <c r="AZ31" s="1">
        <v>0.69853662442217734</v>
      </c>
      <c r="BA31" s="3">
        <v>4.2227730314221121</v>
      </c>
      <c r="BB31" s="1">
        <v>0.82918648033445863</v>
      </c>
      <c r="BC31" s="3">
        <v>2.4805227941949157</v>
      </c>
      <c r="BD31" s="1">
        <v>0.3361180648045638</v>
      </c>
      <c r="BE31" s="1">
        <v>2.3030811113108665</v>
      </c>
      <c r="BF31" s="1">
        <v>0.32140629798936871</v>
      </c>
      <c r="BG31" s="3">
        <v>1.7447834620769</v>
      </c>
      <c r="BH31" s="3">
        <v>0.24040556625823928</v>
      </c>
      <c r="BI31" s="47">
        <v>1.6401273885350318E-2</v>
      </c>
      <c r="BJ31" s="3">
        <v>9.1571138696352528E-2</v>
      </c>
      <c r="BK31" s="1">
        <v>8.9948125280983823E-2</v>
      </c>
      <c r="BL31" s="3">
        <v>15.24809185643173</v>
      </c>
      <c r="BM31" s="3">
        <v>0.20012470404292104</v>
      </c>
      <c r="BN31" s="3">
        <v>3.996594054672836</v>
      </c>
      <c r="BO31" s="3">
        <v>5.5118563949076131</v>
      </c>
      <c r="BP31" s="1">
        <v>161.25282498228876</v>
      </c>
    </row>
    <row r="32" spans="1:80">
      <c r="B32" s="1" t="s">
        <v>125</v>
      </c>
      <c r="R32" s="6">
        <v>225.02471609886439</v>
      </c>
      <c r="S32" s="3">
        <v>6.281442371923335</v>
      </c>
      <c r="T32" s="1">
        <v>216.64123345347531</v>
      </c>
      <c r="U32" s="5">
        <v>1051.7875580745738</v>
      </c>
      <c r="V32" s="1">
        <v>25.390673655002313</v>
      </c>
      <c r="W32" s="5">
        <v>172.13812239864345</v>
      </c>
      <c r="X32" s="5">
        <v>139.4605621499409</v>
      </c>
      <c r="Y32" s="3">
        <v>5.6473521401777917</v>
      </c>
      <c r="Z32" s="1">
        <v>36.475715533631359</v>
      </c>
      <c r="AA32" s="3">
        <v>19.473942757309491</v>
      </c>
      <c r="AB32" s="3">
        <v>20.435897435897434</v>
      </c>
      <c r="AC32" s="3">
        <v>37.287981090385898</v>
      </c>
      <c r="AD32" s="3">
        <v>0.19844817840809822</v>
      </c>
      <c r="AE32" s="3">
        <v>2.3556281661104661</v>
      </c>
      <c r="AF32" s="3">
        <v>3.8881507542478211</v>
      </c>
      <c r="AG32" s="1">
        <v>76.197317712347768</v>
      </c>
      <c r="AH32" s="5">
        <v>115.32332357021737</v>
      </c>
      <c r="AI32" s="1">
        <v>17.072318996968296</v>
      </c>
      <c r="AJ32" s="5">
        <v>353.54488464107698</v>
      </c>
      <c r="AK32" s="3">
        <v>37.301623760341194</v>
      </c>
      <c r="AL32" s="3">
        <v>6.7511777400955753</v>
      </c>
      <c r="AM32" s="3">
        <v>0.18407147628590514</v>
      </c>
      <c r="AN32" s="3">
        <v>7.0978880838600267E-2</v>
      </c>
      <c r="AO32" s="3">
        <v>4.9431473202815894</v>
      </c>
      <c r="AP32" s="3">
        <v>0.41930769230769227</v>
      </c>
      <c r="AQ32" s="3">
        <v>19.799984584553723</v>
      </c>
      <c r="AR32" s="5">
        <v>258.15487385026466</v>
      </c>
      <c r="AS32" s="3">
        <v>73.86935409280099</v>
      </c>
      <c r="AT32" s="5">
        <v>120.83521401777914</v>
      </c>
      <c r="AU32" s="5">
        <v>12.357262216741175</v>
      </c>
      <c r="AV32" s="3">
        <v>35.949031396125591</v>
      </c>
      <c r="AW32" s="3">
        <v>3.6749951184420127</v>
      </c>
      <c r="AX32" s="1">
        <v>0.5505953445352243</v>
      </c>
      <c r="AY32" s="3">
        <v>2.9680612507065414</v>
      </c>
      <c r="AZ32" s="1">
        <v>0.41027002723395511</v>
      </c>
      <c r="BA32" s="3">
        <v>2.7556420533374442</v>
      </c>
      <c r="BB32" s="1">
        <v>0.64319536508915265</v>
      </c>
      <c r="BC32" s="3">
        <v>2.1306037716458555</v>
      </c>
      <c r="BD32" s="1">
        <v>0.33858260109963517</v>
      </c>
      <c r="BE32" s="1">
        <v>2.3509691177226242</v>
      </c>
      <c r="BF32" s="1">
        <v>0.36991840090437278</v>
      </c>
      <c r="BG32" s="3">
        <v>10.1042269153692</v>
      </c>
      <c r="BH32" s="3">
        <v>2.2948281177740091</v>
      </c>
      <c r="BI32" s="48">
        <v>2E-3</v>
      </c>
      <c r="BJ32" s="3">
        <v>7.4983310685107468E-2</v>
      </c>
      <c r="BK32" s="3">
        <v>0.51143373927341862</v>
      </c>
      <c r="BL32" s="3">
        <v>25.682200298031962</v>
      </c>
      <c r="BM32" s="3">
        <v>0.87666882482914532</v>
      </c>
      <c r="BN32" s="3">
        <v>26.466990391038482</v>
      </c>
      <c r="BO32" s="3">
        <v>6.9333040439854061</v>
      </c>
      <c r="BP32" s="1">
        <v>276.276013771132</v>
      </c>
    </row>
    <row r="33" spans="2:68" s="50" customFormat="1">
      <c r="B33" s="49" t="s">
        <v>107</v>
      </c>
      <c r="C33" s="81"/>
      <c r="Q33" s="49"/>
      <c r="R33" s="49">
        <v>14</v>
      </c>
      <c r="S33" s="49">
        <v>2</v>
      </c>
      <c r="T33" s="49">
        <v>47</v>
      </c>
      <c r="U33" s="49">
        <v>82</v>
      </c>
      <c r="V33" s="49">
        <v>3.7</v>
      </c>
      <c r="W33" s="49">
        <v>28</v>
      </c>
      <c r="X33" s="49">
        <v>17</v>
      </c>
      <c r="Y33" s="49">
        <v>6</v>
      </c>
      <c r="Z33" s="49">
        <v>17</v>
      </c>
      <c r="AA33" s="49">
        <v>16</v>
      </c>
      <c r="AB33" s="49">
        <v>28</v>
      </c>
      <c r="AC33" s="49">
        <v>6</v>
      </c>
      <c r="AD33" s="49">
        <v>2.4</v>
      </c>
      <c r="AE33" s="49">
        <v>9</v>
      </c>
      <c r="AF33" s="49">
        <v>1.6</v>
      </c>
      <c r="AG33" s="49">
        <v>18</v>
      </c>
      <c r="AH33" s="49">
        <v>100</v>
      </c>
      <c r="AI33" s="49">
        <v>8.4</v>
      </c>
      <c r="AJ33" s="49">
        <v>36</v>
      </c>
      <c r="AK33" s="49">
        <v>4</v>
      </c>
      <c r="AL33" s="49">
        <v>2.1</v>
      </c>
      <c r="AM33" s="49">
        <v>0.2</v>
      </c>
      <c r="AN33" s="49">
        <v>0.04</v>
      </c>
      <c r="AO33" s="49">
        <v>1.4</v>
      </c>
      <c r="AP33" s="49">
        <v>1</v>
      </c>
      <c r="AQ33" s="49">
        <v>1.1000000000000001</v>
      </c>
      <c r="AR33" s="50">
        <v>150</v>
      </c>
      <c r="AS33" s="49">
        <v>11</v>
      </c>
      <c r="AT33" s="49">
        <v>23</v>
      </c>
      <c r="AU33" s="49">
        <v>3.5</v>
      </c>
      <c r="AV33" s="49">
        <v>12</v>
      </c>
      <c r="AW33" s="49">
        <v>2</v>
      </c>
      <c r="AX33" s="49">
        <v>0.47</v>
      </c>
      <c r="AY33" s="49">
        <v>2.7</v>
      </c>
      <c r="AZ33" s="49">
        <v>0.32</v>
      </c>
      <c r="BA33" s="49">
        <v>2.1</v>
      </c>
      <c r="BB33" s="49">
        <v>0.54</v>
      </c>
      <c r="BC33" s="49">
        <v>0.93</v>
      </c>
      <c r="BD33" s="49">
        <v>0.31</v>
      </c>
      <c r="BE33" s="49">
        <v>1</v>
      </c>
      <c r="BF33" s="49">
        <v>0.2</v>
      </c>
      <c r="BG33" s="49">
        <v>1.2</v>
      </c>
      <c r="BH33" s="49">
        <v>0.3</v>
      </c>
      <c r="BI33" s="49">
        <v>1E-3</v>
      </c>
      <c r="BJ33" s="49">
        <v>0.1</v>
      </c>
      <c r="BK33" s="49">
        <v>0.57999999999999996</v>
      </c>
      <c r="BL33" s="49">
        <v>9</v>
      </c>
      <c r="BM33" s="49">
        <v>1.1000000000000001</v>
      </c>
      <c r="BN33" s="49">
        <v>3.2</v>
      </c>
      <c r="BO33" s="49">
        <v>1.9</v>
      </c>
      <c r="BP33" s="49">
        <v>68.470000000000027</v>
      </c>
    </row>
    <row r="34" spans="2:68" s="21" customFormat="1">
      <c r="B34" s="21" t="s">
        <v>124</v>
      </c>
      <c r="C34" s="82"/>
      <c r="R34" s="20">
        <v>9.454007398648324</v>
      </c>
      <c r="S34" s="20">
        <v>1.1241532594767554</v>
      </c>
      <c r="T34" s="21">
        <v>1.5395367761905205</v>
      </c>
      <c r="U34" s="21">
        <v>1.2412978949178564</v>
      </c>
      <c r="V34" s="21">
        <v>0.84982418865714837</v>
      </c>
      <c r="W34" s="20">
        <v>1.1591339778925722</v>
      </c>
      <c r="X34" s="20">
        <v>0.92470722551499518</v>
      </c>
      <c r="Y34" s="20">
        <v>0.31522044198622307</v>
      </c>
      <c r="Z34" s="20">
        <v>0.69760328419506401</v>
      </c>
      <c r="AA34" s="20">
        <v>0.69178216075384147</v>
      </c>
      <c r="AB34" s="20">
        <v>0.11505830563336973</v>
      </c>
      <c r="AC34" s="20">
        <v>1.5330995505111282</v>
      </c>
      <c r="AD34" s="20">
        <v>0.8513493738895247</v>
      </c>
      <c r="AE34" s="20">
        <v>0.60271253628126509</v>
      </c>
      <c r="AF34" s="20">
        <v>2.2448791264169663</v>
      </c>
      <c r="AG34" s="20">
        <v>0.1279893270731455</v>
      </c>
      <c r="AH34" s="20">
        <v>0.60119458867150799</v>
      </c>
      <c r="AI34" s="20">
        <v>2.6532967716518807</v>
      </c>
      <c r="AJ34" s="20">
        <v>1.664274006812148</v>
      </c>
      <c r="AK34" s="20">
        <v>0.86187394645461735</v>
      </c>
      <c r="AL34" s="20">
        <v>4.068987243457685</v>
      </c>
      <c r="AM34" s="20">
        <v>0.51926504416510544</v>
      </c>
      <c r="AN34" s="20">
        <v>0.85548063109802008</v>
      </c>
      <c r="AO34" s="20">
        <v>0.6674446591628469</v>
      </c>
      <c r="AP34" s="20">
        <v>0.10573018470105243</v>
      </c>
      <c r="AQ34" s="20">
        <v>0.30567546944966861</v>
      </c>
      <c r="AR34" s="20">
        <v>8.3040920199979718E-2</v>
      </c>
      <c r="AS34" s="20">
        <v>2.7348377716845649</v>
      </c>
      <c r="AT34" s="20">
        <v>2.6317139066235145</v>
      </c>
      <c r="AU34" s="20">
        <v>1.656612211372295</v>
      </c>
      <c r="AV34" s="20">
        <v>1.7819088636653018</v>
      </c>
      <c r="AW34" s="20">
        <v>2.1317161688958892</v>
      </c>
      <c r="AX34" s="20">
        <v>1.4649862040649793</v>
      </c>
      <c r="AY34" s="20">
        <v>1.8621657028053522</v>
      </c>
      <c r="AZ34" s="20">
        <v>2.1829269513193044</v>
      </c>
      <c r="BA34" s="20">
        <v>2.0108443006771961</v>
      </c>
      <c r="BB34" s="20">
        <v>1.5355305191378863</v>
      </c>
      <c r="BC34" s="20">
        <v>2.6672288109622748</v>
      </c>
      <c r="BD34" s="20">
        <v>1.0842518219502058</v>
      </c>
      <c r="BE34" s="20">
        <v>2.3030811113108665</v>
      </c>
      <c r="BF34" s="20">
        <v>1.6070314899468434</v>
      </c>
      <c r="BG34" s="20">
        <v>1.4539862183974168</v>
      </c>
      <c r="BH34" s="20">
        <v>0.80135188752746433</v>
      </c>
      <c r="BI34" s="20">
        <v>16.401273885350317</v>
      </c>
      <c r="BJ34" s="20">
        <v>0.91571138696352528</v>
      </c>
      <c r="BK34" s="20">
        <v>0.15508297462238591</v>
      </c>
      <c r="BL34" s="20">
        <v>1.6942324284924144</v>
      </c>
      <c r="BM34" s="20">
        <v>0.18193154912992821</v>
      </c>
      <c r="BN34" s="20">
        <v>1.2489356420852611</v>
      </c>
      <c r="BO34" s="20">
        <v>2.9009770499513756</v>
      </c>
      <c r="BP34" s="20">
        <v>2.3550872642367269</v>
      </c>
    </row>
    <row r="36" spans="2:68">
      <c r="R36" s="3"/>
      <c r="T36" s="1"/>
      <c r="Y36" s="3"/>
      <c r="AA36" s="4"/>
      <c r="AD36" s="1"/>
      <c r="AE36" s="1"/>
      <c r="AF36" s="1"/>
      <c r="AH36" s="3"/>
      <c r="AI36" s="3"/>
      <c r="AJ36" s="3"/>
      <c r="AK36" s="3"/>
      <c r="AM36" s="3"/>
      <c r="AN36" s="3"/>
      <c r="AO36" s="3"/>
      <c r="AP36" s="3"/>
      <c r="AQ36" s="3"/>
      <c r="AR36" s="3"/>
      <c r="AS36" s="3"/>
      <c r="AW36" s="1"/>
      <c r="AZ36" s="1"/>
      <c r="BD36" s="5"/>
      <c r="BE36" s="1"/>
      <c r="BF36" s="1"/>
      <c r="BH36" s="1"/>
      <c r="BJ36" s="1"/>
      <c r="BK36" s="1"/>
      <c r="BM36" s="1"/>
      <c r="BN36" s="1"/>
      <c r="BO36" s="1"/>
      <c r="BP36" s="1"/>
    </row>
    <row r="37" spans="2:68">
      <c r="R37" s="92" t="s">
        <v>134</v>
      </c>
      <c r="S37" s="92"/>
      <c r="T37" s="92"/>
      <c r="U37" s="92"/>
      <c r="V37" s="92"/>
      <c r="W37" s="92"/>
      <c r="X37" s="92"/>
      <c r="Y37" s="92"/>
      <c r="Z37" s="92"/>
      <c r="AA37" s="92"/>
      <c r="AB37" s="92"/>
      <c r="AD37" s="1"/>
      <c r="AE37" s="1"/>
      <c r="AF37" s="1"/>
      <c r="AH37" s="3"/>
      <c r="AI37" s="3"/>
      <c r="AJ37" s="3"/>
      <c r="AK37" s="3"/>
      <c r="AM37" s="3"/>
      <c r="AN37" s="3"/>
      <c r="AO37" s="3"/>
      <c r="AP37" s="3"/>
      <c r="AQ37" s="3"/>
      <c r="AR37" s="3"/>
      <c r="AS37" s="3"/>
      <c r="AW37" s="1"/>
      <c r="AZ37" s="1"/>
      <c r="BD37" s="5"/>
      <c r="BE37" s="1"/>
      <c r="BF37" s="1"/>
      <c r="BH37" s="1"/>
      <c r="BJ37" s="1"/>
      <c r="BK37" s="1"/>
      <c r="BM37" s="1"/>
      <c r="BN37" s="1"/>
      <c r="BO37" s="1"/>
      <c r="BP37" s="1"/>
    </row>
  </sheetData>
  <conditionalFormatting sqref="R3:R3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4:R3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4:Q3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verticalDpi="0" r:id="rId1"/>
  <customProperties>
    <customPr name="EpmWorksheetKeyString_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zoomScaleNormal="100" workbookViewId="0">
      <selection activeCell="H37" sqref="H37"/>
    </sheetView>
  </sheetViews>
  <sheetFormatPr defaultColWidth="9" defaultRowHeight="13"/>
  <cols>
    <col min="1" max="1" width="8.26953125" style="16" bestFit="1" customWidth="1"/>
    <col min="2" max="6" width="6.08984375" style="16" bestFit="1" customWidth="1"/>
    <col min="7" max="7" width="5.08984375" style="16" bestFit="1" customWidth="1"/>
    <col min="8" max="8" width="6.08984375" style="16" bestFit="1" customWidth="1"/>
    <col min="9" max="9" width="5.08984375" style="16" bestFit="1" customWidth="1"/>
    <col min="10" max="11" width="6.08984375" style="16" bestFit="1" customWidth="1"/>
    <col min="12" max="12" width="5.08984375" style="16" bestFit="1" customWidth="1"/>
    <col min="13" max="13" width="6.08984375" style="16" bestFit="1" customWidth="1"/>
    <col min="14" max="16" width="5.08984375" style="16" bestFit="1" customWidth="1"/>
    <col min="17" max="17" width="9.6328125" style="16" bestFit="1" customWidth="1"/>
    <col min="18" max="18" width="9.7265625" style="16" bestFit="1" customWidth="1"/>
    <col min="19" max="19" width="9.90625" style="16" bestFit="1" customWidth="1"/>
    <col min="20" max="20" width="10" style="16" bestFit="1" customWidth="1"/>
    <col min="21" max="21" width="8.90625" style="16" bestFit="1" customWidth="1"/>
    <col min="22" max="22" width="7.36328125" style="16" bestFit="1" customWidth="1"/>
    <col min="23" max="23" width="8.08984375" style="16" bestFit="1" customWidth="1"/>
    <col min="24" max="24" width="7.90625" style="16" bestFit="1" customWidth="1"/>
    <col min="25" max="25" width="7.6328125" style="16" bestFit="1" customWidth="1"/>
    <col min="26" max="26" width="4.36328125" style="69" bestFit="1" customWidth="1"/>
    <col min="27" max="27" width="7.6328125" style="16" bestFit="1" customWidth="1"/>
    <col min="28" max="16384" width="9" style="16"/>
  </cols>
  <sheetData>
    <row r="1" spans="1:27" s="41" customFormat="1">
      <c r="A1" s="41" t="s">
        <v>123</v>
      </c>
      <c r="Z1" s="67"/>
    </row>
    <row r="3" spans="1:27" s="72" customFormat="1">
      <c r="A3" s="70" t="s">
        <v>95</v>
      </c>
      <c r="B3" s="70" t="s">
        <v>28</v>
      </c>
      <c r="C3" s="70" t="s">
        <v>29</v>
      </c>
      <c r="D3" s="70" t="s">
        <v>30</v>
      </c>
      <c r="E3" s="70" t="s">
        <v>31</v>
      </c>
      <c r="F3" s="70" t="s">
        <v>32</v>
      </c>
      <c r="G3" s="70" t="s">
        <v>33</v>
      </c>
      <c r="H3" s="70" t="s">
        <v>34</v>
      </c>
      <c r="I3" s="70" t="s">
        <v>35</v>
      </c>
      <c r="J3" s="70" t="s">
        <v>36</v>
      </c>
      <c r="K3" s="70" t="s">
        <v>18</v>
      </c>
      <c r="L3" s="70" t="s">
        <v>37</v>
      </c>
      <c r="M3" s="70" t="s">
        <v>38</v>
      </c>
      <c r="N3" s="70" t="s">
        <v>39</v>
      </c>
      <c r="O3" s="70" t="s">
        <v>40</v>
      </c>
      <c r="P3" s="70" t="s">
        <v>41</v>
      </c>
      <c r="Q3" s="70" t="s">
        <v>96</v>
      </c>
      <c r="R3" s="70" t="s">
        <v>118</v>
      </c>
      <c r="S3" s="70" t="s">
        <v>117</v>
      </c>
      <c r="T3" s="70" t="s">
        <v>120</v>
      </c>
      <c r="U3" s="70" t="s">
        <v>121</v>
      </c>
      <c r="V3" s="70" t="s">
        <v>97</v>
      </c>
      <c r="W3" s="70" t="s">
        <v>98</v>
      </c>
      <c r="X3" s="70" t="s">
        <v>99</v>
      </c>
      <c r="Y3" s="70" t="s">
        <v>100</v>
      </c>
      <c r="Z3" s="71" t="s">
        <v>105</v>
      </c>
      <c r="AA3" s="70" t="s">
        <v>100</v>
      </c>
    </row>
    <row r="4" spans="1:27">
      <c r="A4" s="15" t="s">
        <v>93</v>
      </c>
      <c r="B4" s="3">
        <v>32.417658730158699</v>
      </c>
      <c r="C4" s="3">
        <v>58.718253968253997</v>
      </c>
      <c r="D4" s="3">
        <v>6.1964285714285703</v>
      </c>
      <c r="E4" s="3">
        <v>19.734126984126998</v>
      </c>
      <c r="F4" s="3">
        <v>2.2053571428571401</v>
      </c>
      <c r="G4" s="3">
        <v>0.41071428571428598</v>
      </c>
      <c r="H4" s="3">
        <v>2.9484126984126999</v>
      </c>
      <c r="I4" s="3">
        <v>0.33531746031746001</v>
      </c>
      <c r="J4" s="3">
        <v>2.0248015873015901</v>
      </c>
      <c r="K4" s="3">
        <v>11.3035714285714</v>
      </c>
      <c r="L4" s="3">
        <v>0.45138888888888901</v>
      </c>
      <c r="M4" s="3">
        <v>1.56646825396825</v>
      </c>
      <c r="N4" s="3">
        <v>0.240079365079365</v>
      </c>
      <c r="O4" s="3">
        <v>1.88789682539683</v>
      </c>
      <c r="P4" s="3">
        <v>0.29067460317460297</v>
      </c>
      <c r="Q4" s="15">
        <v>0.98217517513214725</v>
      </c>
      <c r="R4" s="15">
        <v>0.93111147046116505</v>
      </c>
      <c r="S4" s="15">
        <v>0.9393958487477081</v>
      </c>
      <c r="T4" s="15">
        <v>1.5131749192275448</v>
      </c>
      <c r="U4" s="15">
        <v>0.91060939060938806</v>
      </c>
      <c r="V4" s="15">
        <v>1.1896063708759952</v>
      </c>
      <c r="W4" s="15">
        <v>2.2049257759784084</v>
      </c>
      <c r="X4" s="15">
        <v>0.85417639662295775</v>
      </c>
      <c r="Y4" s="15">
        <v>1.2592292870905546</v>
      </c>
      <c r="Z4" s="68" t="s">
        <v>101</v>
      </c>
      <c r="AA4" s="15">
        <v>1.2592292870905546</v>
      </c>
    </row>
    <row r="5" spans="1:27">
      <c r="A5" s="15" t="s">
        <v>94</v>
      </c>
      <c r="B5" s="3">
        <v>4.7937625754527167</v>
      </c>
      <c r="C5" s="3">
        <v>11.978873239436624</v>
      </c>
      <c r="D5" s="3">
        <v>1.4064386317907447</v>
      </c>
      <c r="E5" s="3">
        <v>5.6690140845070438</v>
      </c>
      <c r="F5" s="3">
        <v>1.0965794768611674</v>
      </c>
      <c r="G5" s="3">
        <v>0.23340040241448698</v>
      </c>
      <c r="H5" s="3">
        <v>1.3712273641851112</v>
      </c>
      <c r="I5" s="3">
        <v>0.21730382293762582</v>
      </c>
      <c r="J5" s="3">
        <v>1.4607645875251511</v>
      </c>
      <c r="K5" s="3">
        <v>7.2847082494969824</v>
      </c>
      <c r="L5" s="3">
        <v>0.27766599597585523</v>
      </c>
      <c r="M5" s="3">
        <v>0.84205231388330004</v>
      </c>
      <c r="N5" s="3">
        <v>0.11569416498993966</v>
      </c>
      <c r="O5" s="3">
        <v>0.79476861167002033</v>
      </c>
      <c r="P5" s="3">
        <v>0.10865191146881291</v>
      </c>
      <c r="Q5" s="15">
        <v>1.0101158691333361</v>
      </c>
      <c r="R5" s="15">
        <v>0.96335824469483966</v>
      </c>
      <c r="S5" s="15">
        <v>1.0459865351748352</v>
      </c>
      <c r="T5" s="15">
        <v>1.1719472122187462</v>
      </c>
      <c r="U5" s="15">
        <v>0.95401844532279301</v>
      </c>
      <c r="V5" s="15">
        <v>0.47061728395061719</v>
      </c>
      <c r="W5" s="15">
        <v>0.65573394495412829</v>
      </c>
      <c r="X5" s="15">
        <v>1.0627680311890839</v>
      </c>
      <c r="Y5" s="15">
        <v>0.44232067510548517</v>
      </c>
      <c r="Z5" s="68" t="s">
        <v>102</v>
      </c>
      <c r="AA5" s="15">
        <v>0.44232067510548517</v>
      </c>
    </row>
    <row r="6" spans="1:27">
      <c r="A6" s="15" t="s">
        <v>68</v>
      </c>
      <c r="B6" s="3">
        <v>21.538690476190478</v>
      </c>
      <c r="C6" s="3">
        <v>64.830357142857125</v>
      </c>
      <c r="D6" s="3">
        <v>4.9603174603174596</v>
      </c>
      <c r="E6" s="3">
        <v>17.760912698412699</v>
      </c>
      <c r="F6" s="3">
        <v>3.1190476190476191</v>
      </c>
      <c r="G6" s="3">
        <v>0.48611111111111105</v>
      </c>
      <c r="H6" s="3">
        <v>3.2807539682539679</v>
      </c>
      <c r="I6" s="3">
        <v>0.33928571428571419</v>
      </c>
      <c r="J6" s="3">
        <v>1.6388888888888886</v>
      </c>
      <c r="K6" s="3">
        <v>6.7946428571428559</v>
      </c>
      <c r="L6" s="3">
        <v>0.29960317460317454</v>
      </c>
      <c r="M6" s="3">
        <v>0.89781746031746024</v>
      </c>
      <c r="N6" s="3">
        <v>0.13194444444444445</v>
      </c>
      <c r="O6" s="3">
        <v>0.9980158730158728</v>
      </c>
      <c r="P6" s="3">
        <v>0.12698412698412698</v>
      </c>
      <c r="Q6" s="15">
        <v>0.98392678015634472</v>
      </c>
      <c r="R6" s="15">
        <v>0.86402020608233787</v>
      </c>
      <c r="S6" s="15">
        <v>1.4301561681628125</v>
      </c>
      <c r="T6" s="15">
        <v>1.4785526592431282</v>
      </c>
      <c r="U6" s="15">
        <v>0.82468392534617718</v>
      </c>
      <c r="V6" s="15">
        <v>1.8092500000000005</v>
      </c>
      <c r="W6" s="15">
        <v>1.0358301526717559</v>
      </c>
      <c r="X6" s="15">
        <v>2.1756578947368421</v>
      </c>
      <c r="Y6" s="15">
        <v>1.5826441351888676</v>
      </c>
      <c r="Z6" s="68" t="s">
        <v>101</v>
      </c>
      <c r="AA6" s="15">
        <v>1.5826441351888676</v>
      </c>
    </row>
    <row r="7" spans="1:27">
      <c r="A7" s="15" t="s">
        <v>69</v>
      </c>
      <c r="B7" s="3">
        <v>28.573886639676115</v>
      </c>
      <c r="C7" s="3">
        <v>64.72570850202429</v>
      </c>
      <c r="D7" s="3">
        <v>5.4716599190283395</v>
      </c>
      <c r="E7" s="3">
        <v>18.268218623481783</v>
      </c>
      <c r="F7" s="3">
        <v>2.8259109311740893</v>
      </c>
      <c r="G7" s="3">
        <v>0.40890688259109303</v>
      </c>
      <c r="H7" s="3">
        <v>3.1143724696356272</v>
      </c>
      <c r="I7" s="3">
        <v>0.31578947368421051</v>
      </c>
      <c r="J7" s="3">
        <v>1.6093117408906881</v>
      </c>
      <c r="K7" s="3">
        <v>6.7257085020242906</v>
      </c>
      <c r="L7" s="3">
        <v>0.30566801619433193</v>
      </c>
      <c r="M7" s="3">
        <v>0.9483805668016192</v>
      </c>
      <c r="N7" s="3">
        <v>0.13259109311740891</v>
      </c>
      <c r="O7" s="3">
        <v>0.91497975708502022</v>
      </c>
      <c r="P7" s="3">
        <v>0.12955465587044535</v>
      </c>
      <c r="Q7" s="15">
        <v>1.0504471327909612</v>
      </c>
      <c r="R7" s="15">
        <v>0.79624104152182396</v>
      </c>
      <c r="S7" s="15">
        <v>1.1738470406080632</v>
      </c>
      <c r="T7" s="15">
        <v>1.52386153214529</v>
      </c>
      <c r="U7" s="15">
        <v>0.80012040939193263</v>
      </c>
      <c r="V7" s="15">
        <v>2.3525833333333335</v>
      </c>
      <c r="W7" s="15">
        <v>1.5167084527220631</v>
      </c>
      <c r="X7" s="15">
        <v>2.0243421052631581</v>
      </c>
      <c r="Y7" s="15">
        <v>2.2901253687315637</v>
      </c>
      <c r="Z7" s="68" t="s">
        <v>101</v>
      </c>
      <c r="AA7" s="15">
        <v>2.2901253687315637</v>
      </c>
    </row>
    <row r="8" spans="1:27">
      <c r="A8" s="15" t="s">
        <v>70</v>
      </c>
      <c r="B8" s="3">
        <v>4.154233870967742</v>
      </c>
      <c r="C8" s="3">
        <v>10.498991935483872</v>
      </c>
      <c r="D8" s="3">
        <v>1.2600806451612905</v>
      </c>
      <c r="E8" s="3">
        <v>5.5856854838709671</v>
      </c>
      <c r="F8" s="3">
        <v>1.586693548387097</v>
      </c>
      <c r="G8" s="3">
        <v>0.34677419354838712</v>
      </c>
      <c r="H8" s="3">
        <v>2.0836693548387095</v>
      </c>
      <c r="I8" s="3">
        <v>0.40927419354838707</v>
      </c>
      <c r="J8" s="3">
        <v>2.8447580645161294</v>
      </c>
      <c r="K8" s="3">
        <v>14.876008064516132</v>
      </c>
      <c r="L8" s="3">
        <v>0.57862903225806461</v>
      </c>
      <c r="M8" s="3">
        <v>1.77116935483871</v>
      </c>
      <c r="N8" s="3">
        <v>0.24495967741935487</v>
      </c>
      <c r="O8" s="3">
        <v>1.6229838709677422</v>
      </c>
      <c r="P8" s="3">
        <v>0.21975806451612906</v>
      </c>
      <c r="Q8" s="15">
        <v>1.3475478890553956</v>
      </c>
      <c r="R8" s="15">
        <v>0.88103136901375678</v>
      </c>
      <c r="S8" s="15">
        <v>1.0384328690770246</v>
      </c>
      <c r="T8" s="15">
        <v>1.0064564726443597</v>
      </c>
      <c r="U8" s="15">
        <v>0.93487488121634466</v>
      </c>
      <c r="V8" s="15">
        <v>0.20163914373088687</v>
      </c>
      <c r="W8" s="15">
        <v>0.39272554002541293</v>
      </c>
      <c r="X8" s="15">
        <v>0.79845485272815064</v>
      </c>
      <c r="Y8" s="15">
        <v>0.18770600414078675</v>
      </c>
      <c r="Z8" s="68" t="s">
        <v>102</v>
      </c>
      <c r="AA8" s="15">
        <v>0.18770600414078675</v>
      </c>
    </row>
    <row r="9" spans="1:27">
      <c r="A9" s="15" t="s">
        <v>71</v>
      </c>
      <c r="B9" s="3">
        <v>1.7610000000000012</v>
      </c>
      <c r="C9" s="3">
        <v>5.1990000000000025</v>
      </c>
      <c r="D9" s="3">
        <v>0.67000000000000037</v>
      </c>
      <c r="E9" s="3">
        <v>3.3710000000000022</v>
      </c>
      <c r="F9" s="3">
        <v>1.0340000000000007</v>
      </c>
      <c r="G9" s="3">
        <v>0.24200000000000013</v>
      </c>
      <c r="H9" s="3">
        <v>1.517000000000001</v>
      </c>
      <c r="I9" s="3">
        <v>0.31400000000000017</v>
      </c>
      <c r="J9" s="3">
        <v>2.2060000000000017</v>
      </c>
      <c r="K9" s="3">
        <v>11.697000000000006</v>
      </c>
      <c r="L9" s="3">
        <v>0.44600000000000029</v>
      </c>
      <c r="M9" s="3">
        <v>1.3930000000000009</v>
      </c>
      <c r="N9" s="3">
        <v>0.19100000000000011</v>
      </c>
      <c r="O9" s="3">
        <v>1.2520000000000007</v>
      </c>
      <c r="P9" s="3">
        <v>0.17600000000000007</v>
      </c>
      <c r="Q9" s="15">
        <v>2.4673300241358889</v>
      </c>
      <c r="R9" s="15">
        <v>0.87064616456179889</v>
      </c>
      <c r="S9" s="15">
        <v>1.0614280160475535</v>
      </c>
      <c r="T9" s="15">
        <v>0.98681262935856484</v>
      </c>
      <c r="U9" s="15">
        <v>0.9536893599673868</v>
      </c>
      <c r="V9" s="15">
        <v>0.10672727272727275</v>
      </c>
      <c r="W9" s="15">
        <v>0.25546421663442942</v>
      </c>
      <c r="X9" s="15">
        <v>0.72583732057416284</v>
      </c>
      <c r="Y9" s="15">
        <v>0.10314696485623007</v>
      </c>
      <c r="Z9" s="68" t="s">
        <v>103</v>
      </c>
      <c r="AA9" s="15">
        <v>0.10314696485623007</v>
      </c>
    </row>
    <row r="10" spans="1:27">
      <c r="A10" s="15" t="s">
        <v>72</v>
      </c>
      <c r="B10" s="3">
        <v>5.9707070707070704</v>
      </c>
      <c r="C10" s="3">
        <v>22.573737373737401</v>
      </c>
      <c r="D10" s="3">
        <v>3.86262626262626</v>
      </c>
      <c r="E10" s="3">
        <v>21.466666666666701</v>
      </c>
      <c r="F10" s="3">
        <v>6.03939393939394</v>
      </c>
      <c r="G10" s="3">
        <v>0.783838383838384</v>
      </c>
      <c r="H10" s="3">
        <v>5.4383838383838397</v>
      </c>
      <c r="I10" s="3">
        <v>0.71919191919191905</v>
      </c>
      <c r="J10" s="3">
        <v>3.4090909090909101</v>
      </c>
      <c r="K10" s="3">
        <v>15.866666666666699</v>
      </c>
      <c r="L10" s="3">
        <v>0.60101010101010099</v>
      </c>
      <c r="M10" s="3">
        <v>1.5202020202020201</v>
      </c>
      <c r="N10" s="3">
        <v>0.20404040404040399</v>
      </c>
      <c r="O10" s="3">
        <v>1.3828282828282801</v>
      </c>
      <c r="P10" s="3">
        <v>0.18484848484848501</v>
      </c>
      <c r="Q10" s="18">
        <v>-10.37313293786405</v>
      </c>
      <c r="R10" s="15">
        <v>0.70134094701995775</v>
      </c>
      <c r="S10" s="15">
        <v>0.94936293821930484</v>
      </c>
      <c r="T10" s="15">
        <v>1.1968239706235737</v>
      </c>
      <c r="U10" s="15">
        <v>0.96000000000000196</v>
      </c>
      <c r="V10" s="15">
        <v>0.34453916211293228</v>
      </c>
      <c r="W10" s="15">
        <v>0.14829402910185649</v>
      </c>
      <c r="X10" s="15">
        <v>2.4775381075639906</v>
      </c>
      <c r="Y10" s="15">
        <v>0.3166350133917708</v>
      </c>
      <c r="Z10" s="68" t="s">
        <v>103</v>
      </c>
      <c r="AA10" s="15">
        <v>0.3166350133917708</v>
      </c>
    </row>
    <row r="11" spans="1:27">
      <c r="A11" s="15" t="s">
        <v>73</v>
      </c>
      <c r="B11" s="3">
        <v>1.9989959839357427</v>
      </c>
      <c r="C11" s="3">
        <v>6.8222891566265043</v>
      </c>
      <c r="D11" s="3">
        <v>0.98393574297188735</v>
      </c>
      <c r="E11" s="3">
        <v>5.2861445783132517</v>
      </c>
      <c r="F11" s="3">
        <v>1.8273092369477908</v>
      </c>
      <c r="G11" s="3">
        <v>0.3433734939759035</v>
      </c>
      <c r="H11" s="3">
        <v>2.4628514056224891</v>
      </c>
      <c r="I11" s="3">
        <v>0.48594377510040149</v>
      </c>
      <c r="J11" s="3">
        <v>3.1827309236947792</v>
      </c>
      <c r="K11" s="3">
        <v>17.61546184738955</v>
      </c>
      <c r="L11" s="3">
        <v>0.62851405622489942</v>
      </c>
      <c r="M11" s="3">
        <v>1.8383534136546182</v>
      </c>
      <c r="N11" s="3">
        <v>0.22991967871485941</v>
      </c>
      <c r="O11" s="3">
        <v>1.5261044176706824</v>
      </c>
      <c r="P11" s="3">
        <v>0.21485943775100394</v>
      </c>
      <c r="Q11" s="15">
        <v>7.3054780361756846</v>
      </c>
      <c r="R11" s="15">
        <v>0.74660190618769984</v>
      </c>
      <c r="S11" s="15">
        <v>1.0388899958884694</v>
      </c>
      <c r="T11" s="15">
        <v>1.0083919615032426</v>
      </c>
      <c r="U11" s="15">
        <v>1.0191693290734822</v>
      </c>
      <c r="V11" s="15">
        <v>9.9239875389408108E-2</v>
      </c>
      <c r="W11" s="15">
        <v>0.1640934065934066</v>
      </c>
      <c r="X11" s="15">
        <v>0.96527299557304469</v>
      </c>
      <c r="Y11" s="15">
        <v>9.605701754385966E-2</v>
      </c>
      <c r="Z11" s="68" t="s">
        <v>102</v>
      </c>
      <c r="AA11" s="15">
        <v>9.605701754385966E-2</v>
      </c>
    </row>
    <row r="12" spans="1:27">
      <c r="A12" s="17" t="s">
        <v>74</v>
      </c>
      <c r="B12" s="12">
        <v>54.2</v>
      </c>
      <c r="C12" s="12">
        <v>92.3</v>
      </c>
      <c r="D12" s="10">
        <v>9.9499999999999993</v>
      </c>
      <c r="E12" s="10">
        <v>31.9</v>
      </c>
      <c r="F12" s="10">
        <v>4.24</v>
      </c>
      <c r="G12" s="10">
        <v>0.625</v>
      </c>
      <c r="H12" s="10">
        <v>3.12</v>
      </c>
      <c r="I12" s="10">
        <v>0.42199999999999999</v>
      </c>
      <c r="J12" s="10">
        <v>2.82</v>
      </c>
      <c r="K12" s="10">
        <v>16.8</v>
      </c>
      <c r="L12" s="10">
        <v>0.61199999999999999</v>
      </c>
      <c r="M12" s="10">
        <v>1.98</v>
      </c>
      <c r="N12" s="10">
        <v>0.30499999999999999</v>
      </c>
      <c r="O12" s="10">
        <v>2.19</v>
      </c>
      <c r="P12" s="10">
        <v>0.34200000000000003</v>
      </c>
      <c r="Q12" s="17">
        <v>1.0321572996616324</v>
      </c>
      <c r="R12" s="17">
        <v>0.8366613241812747</v>
      </c>
      <c r="S12" s="17">
        <v>0.89909833606509393</v>
      </c>
      <c r="T12" s="17">
        <v>1.0907887926695732</v>
      </c>
      <c r="U12" s="17">
        <v>0.99821746880570428</v>
      </c>
      <c r="V12" s="17">
        <v>1.690448343079922</v>
      </c>
      <c r="W12" s="17">
        <v>1.9174528301886793</v>
      </c>
      <c r="X12" s="17">
        <v>0.76823638042474607</v>
      </c>
      <c r="Y12" s="17">
        <v>1.8149162861491632</v>
      </c>
      <c r="Z12" s="17" t="s">
        <v>101</v>
      </c>
      <c r="AA12" s="17">
        <v>1.8149162861491632</v>
      </c>
    </row>
    <row r="13" spans="1:27">
      <c r="A13" s="17" t="s">
        <v>75</v>
      </c>
      <c r="B13" s="12">
        <v>46.7</v>
      </c>
      <c r="C13" s="12">
        <v>78.400000000000006</v>
      </c>
      <c r="D13" s="10">
        <v>8.98</v>
      </c>
      <c r="E13" s="10">
        <v>29.5</v>
      </c>
      <c r="F13" s="10">
        <v>3.57</v>
      </c>
      <c r="G13" s="10">
        <v>0.56599999999999995</v>
      </c>
      <c r="H13" s="10">
        <v>2.5099999999999998</v>
      </c>
      <c r="I13" s="10">
        <v>0.40699999999999997</v>
      </c>
      <c r="J13" s="10">
        <v>2.77</v>
      </c>
      <c r="K13" s="10">
        <v>17.7</v>
      </c>
      <c r="L13" s="10">
        <v>0.65700000000000003</v>
      </c>
      <c r="M13" s="10">
        <v>2.31</v>
      </c>
      <c r="N13" s="10">
        <v>0.36099999999999999</v>
      </c>
      <c r="O13" s="10">
        <v>2.5</v>
      </c>
      <c r="P13" s="10">
        <v>0.39400000000000002</v>
      </c>
      <c r="Q13" s="17">
        <v>1.0206743861144656</v>
      </c>
      <c r="R13" s="17">
        <v>0.86753189092957839</v>
      </c>
      <c r="S13" s="17">
        <v>0.86834617368587441</v>
      </c>
      <c r="T13" s="17">
        <v>0.96023741965842224</v>
      </c>
      <c r="U13" s="17">
        <v>0.97965960979659605</v>
      </c>
      <c r="V13" s="17">
        <v>1.2642978003384098</v>
      </c>
      <c r="W13" s="17">
        <v>1.9621848739495802</v>
      </c>
      <c r="X13" s="17">
        <v>0.5364680737376436</v>
      </c>
      <c r="Y13" s="17">
        <v>1.369866666666667</v>
      </c>
      <c r="Z13" s="17" t="s">
        <v>101</v>
      </c>
      <c r="AA13" s="17">
        <v>1.369866666666667</v>
      </c>
    </row>
    <row r="14" spans="1:27">
      <c r="A14" s="17" t="s">
        <v>76</v>
      </c>
      <c r="B14" s="12">
        <v>54.3</v>
      </c>
      <c r="C14" s="12">
        <v>93.5</v>
      </c>
      <c r="D14" s="10">
        <v>9.7799999999999994</v>
      </c>
      <c r="E14" s="10">
        <v>29.7</v>
      </c>
      <c r="F14" s="10">
        <v>2.9</v>
      </c>
      <c r="G14" s="10">
        <v>0.45400000000000001</v>
      </c>
      <c r="H14" s="10">
        <v>2.44</v>
      </c>
      <c r="I14" s="10">
        <v>0.42299999999999999</v>
      </c>
      <c r="J14" s="10">
        <v>2.91</v>
      </c>
      <c r="K14" s="10">
        <v>19</v>
      </c>
      <c r="L14" s="10">
        <v>0.71499999999999997</v>
      </c>
      <c r="M14" s="10">
        <v>2.36</v>
      </c>
      <c r="N14" s="10">
        <v>0.38400000000000001</v>
      </c>
      <c r="O14" s="10">
        <v>2.61</v>
      </c>
      <c r="P14" s="10">
        <v>0.41599999999999998</v>
      </c>
      <c r="Q14" s="17">
        <v>0.97955438287892127</v>
      </c>
      <c r="R14" s="17">
        <v>0.7938441138649508</v>
      </c>
      <c r="S14" s="17">
        <v>0.91667679289470194</v>
      </c>
      <c r="T14" s="17">
        <v>0.97957340213988942</v>
      </c>
      <c r="U14" s="17">
        <v>0.96630642085187546</v>
      </c>
      <c r="V14" s="17">
        <v>1.3923076923076925</v>
      </c>
      <c r="W14" s="17">
        <v>2.8086206896551724</v>
      </c>
      <c r="X14" s="17">
        <v>0.49392712550607293</v>
      </c>
      <c r="Y14" s="17">
        <v>1.5256704980842912</v>
      </c>
      <c r="Z14" s="17" t="s">
        <v>101</v>
      </c>
      <c r="AA14" s="17">
        <v>1.5256704980842912</v>
      </c>
    </row>
    <row r="15" spans="1:27">
      <c r="A15" s="17" t="s">
        <v>77</v>
      </c>
      <c r="B15" s="9">
        <v>120</v>
      </c>
      <c r="C15" s="12">
        <v>184</v>
      </c>
      <c r="D15" s="10">
        <v>19.7</v>
      </c>
      <c r="E15" s="10">
        <v>54.9</v>
      </c>
      <c r="F15" s="10">
        <v>5.37</v>
      </c>
      <c r="G15" s="10">
        <v>0.80400000000000005</v>
      </c>
      <c r="H15" s="10">
        <v>3.72</v>
      </c>
      <c r="I15" s="10">
        <v>0.47299999999999998</v>
      </c>
      <c r="J15" s="10">
        <v>3.18</v>
      </c>
      <c r="K15" s="10">
        <v>18.3</v>
      </c>
      <c r="L15" s="10">
        <v>0.72499999999999998</v>
      </c>
      <c r="M15" s="10">
        <v>2.38</v>
      </c>
      <c r="N15" s="10">
        <v>0.38100000000000001</v>
      </c>
      <c r="O15" s="10">
        <v>2.65</v>
      </c>
      <c r="P15" s="10">
        <v>0.41499999999999998</v>
      </c>
      <c r="Q15" s="17">
        <v>0.97540355604871753</v>
      </c>
      <c r="R15" s="17">
        <v>0.87561374869685749</v>
      </c>
      <c r="S15" s="17">
        <v>0.84875259875259867</v>
      </c>
      <c r="T15" s="17">
        <v>1.101212980918044</v>
      </c>
      <c r="U15" s="17">
        <v>0.91786833855799388</v>
      </c>
      <c r="V15" s="17">
        <v>3.0843373493975905</v>
      </c>
      <c r="W15" s="17">
        <v>3.3519553072625698</v>
      </c>
      <c r="X15" s="17">
        <v>0.75485098287888397</v>
      </c>
      <c r="Y15" s="17">
        <v>3.3207547169811327</v>
      </c>
      <c r="Z15" s="17" t="s">
        <v>101</v>
      </c>
      <c r="AA15" s="17">
        <v>3.3207547169811327</v>
      </c>
    </row>
    <row r="16" spans="1:27">
      <c r="A16" s="15" t="s">
        <v>78</v>
      </c>
      <c r="B16" s="3">
        <v>2.4041916167664663</v>
      </c>
      <c r="C16" s="3">
        <v>5.7315369261477027</v>
      </c>
      <c r="D16" s="3">
        <v>0.79241516966067815</v>
      </c>
      <c r="E16" s="3">
        <v>4.0429141716566841</v>
      </c>
      <c r="F16" s="3">
        <v>1.385229540918163</v>
      </c>
      <c r="G16" s="3">
        <v>0.28942115768463056</v>
      </c>
      <c r="H16" s="3">
        <v>1.9610778443113763</v>
      </c>
      <c r="I16" s="3">
        <v>0.41516966067864253</v>
      </c>
      <c r="J16" s="3">
        <v>3.0499001996007973</v>
      </c>
      <c r="K16" s="3">
        <v>15.657684630738517</v>
      </c>
      <c r="L16" s="3">
        <v>0.61676646706586791</v>
      </c>
      <c r="M16" s="3">
        <v>1.9271457085828334</v>
      </c>
      <c r="N16" s="3">
        <v>0.26646706586826335</v>
      </c>
      <c r="O16" s="3">
        <v>1.9181636726546896</v>
      </c>
      <c r="P16" s="3">
        <v>0.28343313373253481</v>
      </c>
      <c r="Q16" s="15">
        <v>3.3629883388538464</v>
      </c>
      <c r="R16" s="15">
        <v>0.78247505313635179</v>
      </c>
      <c r="S16" s="15">
        <v>0.93409581564806876</v>
      </c>
      <c r="T16" s="15">
        <v>0.96243829456260732</v>
      </c>
      <c r="U16" s="15">
        <v>0.92315386878493688</v>
      </c>
      <c r="V16" s="15">
        <v>9.0478873239436639E-2</v>
      </c>
      <c r="W16" s="15">
        <v>0.26033861671469749</v>
      </c>
      <c r="X16" s="15">
        <v>0.5826538176426983</v>
      </c>
      <c r="Y16" s="15">
        <v>9.1914672216441243E-2</v>
      </c>
      <c r="Z16" s="68" t="s">
        <v>102</v>
      </c>
      <c r="AA16" s="15">
        <v>9.1914672216441243E-2</v>
      </c>
    </row>
    <row r="17" spans="1:27">
      <c r="A17" s="15" t="s">
        <v>79</v>
      </c>
      <c r="B17" s="3">
        <v>4.5181818181818185</v>
      </c>
      <c r="C17" s="2">
        <v>10.053535353535352</v>
      </c>
      <c r="D17" s="3">
        <v>1.3272727272727274</v>
      </c>
      <c r="E17" s="3">
        <v>6.3323232323232324</v>
      </c>
      <c r="F17" s="3">
        <v>1.9414141414141413</v>
      </c>
      <c r="G17" s="3">
        <v>0.3454545454545454</v>
      </c>
      <c r="H17" s="3">
        <v>2.5040404040404041</v>
      </c>
      <c r="I17" s="3">
        <v>0.47474747474747475</v>
      </c>
      <c r="J17" s="3">
        <v>3.191919191919192</v>
      </c>
      <c r="K17" s="3">
        <v>18.560606060606062</v>
      </c>
      <c r="L17" s="3">
        <v>0.64444444444444449</v>
      </c>
      <c r="M17" s="3">
        <v>1.9222222222222223</v>
      </c>
      <c r="N17" s="3">
        <v>0.26161616161616164</v>
      </c>
      <c r="O17" s="3">
        <v>1.7353535353535354</v>
      </c>
      <c r="P17" s="3">
        <v>0.2484848484848485</v>
      </c>
      <c r="Q17" s="15">
        <v>2.0430115348643847</v>
      </c>
      <c r="R17" s="15">
        <v>0.73534595626258759</v>
      </c>
      <c r="S17" s="15">
        <v>0.93075637167507486</v>
      </c>
      <c r="T17" s="15">
        <v>1.0306337770645737</v>
      </c>
      <c r="U17" s="15">
        <v>1.0473069250498719</v>
      </c>
      <c r="V17" s="15">
        <v>0.1939512195121951</v>
      </c>
      <c r="W17" s="15">
        <v>0.34908949011446411</v>
      </c>
      <c r="X17" s="15">
        <v>0.84860932819854518</v>
      </c>
      <c r="Y17" s="15">
        <v>0.1909313154831199</v>
      </c>
      <c r="Z17" s="68" t="s">
        <v>102</v>
      </c>
      <c r="AA17" s="15">
        <v>0.1909313154831199</v>
      </c>
    </row>
    <row r="18" spans="1:27">
      <c r="A18" s="15" t="s">
        <v>80</v>
      </c>
      <c r="B18" s="3">
        <v>6.2955911823647286</v>
      </c>
      <c r="C18" s="2">
        <v>14.944889779559116</v>
      </c>
      <c r="D18" s="3">
        <v>1.7414829659318636</v>
      </c>
      <c r="E18" s="3">
        <v>7.9989979959919815</v>
      </c>
      <c r="F18" s="3">
        <v>2.3426853707414828</v>
      </c>
      <c r="G18" s="3">
        <v>0.40280561122244485</v>
      </c>
      <c r="H18" s="3">
        <v>2.8446893787575145</v>
      </c>
      <c r="I18" s="3">
        <v>0.50300601202404804</v>
      </c>
      <c r="J18" s="3">
        <v>3.266533066132264</v>
      </c>
      <c r="K18" s="3">
        <v>18.884769539078153</v>
      </c>
      <c r="L18" s="3">
        <v>0.6352705410821643</v>
      </c>
      <c r="M18" s="3">
        <v>1.9028056112224447</v>
      </c>
      <c r="N18" s="3">
        <v>0.25150300601202402</v>
      </c>
      <c r="O18" s="3">
        <v>1.6873747494989979</v>
      </c>
      <c r="P18" s="3">
        <v>0.24849699398797592</v>
      </c>
      <c r="Q18" s="15">
        <v>1.7410806980884517</v>
      </c>
      <c r="R18" s="15">
        <v>0.75265048739943885</v>
      </c>
      <c r="S18" s="15">
        <v>1.0261363002109576</v>
      </c>
      <c r="T18" s="15">
        <v>1.0719107438285922</v>
      </c>
      <c r="U18" s="15">
        <v>1.0809865213650702</v>
      </c>
      <c r="V18" s="15">
        <v>0.27023655913978495</v>
      </c>
      <c r="W18" s="15">
        <v>0.4031009409751925</v>
      </c>
      <c r="X18" s="15">
        <v>0.96400679117147703</v>
      </c>
      <c r="Y18" s="15">
        <v>0.27360649247822649</v>
      </c>
      <c r="Z18" s="68" t="s">
        <v>102</v>
      </c>
      <c r="AA18" s="15">
        <v>0.27360649247822649</v>
      </c>
    </row>
    <row r="19" spans="1:27">
      <c r="A19" s="15" t="s">
        <v>81</v>
      </c>
      <c r="B19" s="3">
        <v>35.252008032128529</v>
      </c>
      <c r="C19" s="2">
        <v>66.615461847389568</v>
      </c>
      <c r="D19" s="3">
        <v>5.9839357429718909</v>
      </c>
      <c r="E19" s="3">
        <v>20.926706827309246</v>
      </c>
      <c r="F19" s="3">
        <v>3.6626506024096401</v>
      </c>
      <c r="G19" s="3">
        <v>0.59036144578313265</v>
      </c>
      <c r="H19" s="3">
        <v>4.9066265060240983</v>
      </c>
      <c r="I19" s="3">
        <v>0.61244979919678733</v>
      </c>
      <c r="J19" s="3">
        <v>3.4578313253012065</v>
      </c>
      <c r="K19" s="3">
        <v>21.563253012048197</v>
      </c>
      <c r="L19" s="3">
        <v>0.67469879518072318</v>
      </c>
      <c r="M19" s="3">
        <v>2.0311244979919687</v>
      </c>
      <c r="N19" s="3">
        <v>0.26405622489959851</v>
      </c>
      <c r="O19" s="3">
        <v>1.8032128514056232</v>
      </c>
      <c r="P19" s="3">
        <v>0.25301204819277118</v>
      </c>
      <c r="Q19" s="15">
        <v>1.2790862241335688</v>
      </c>
      <c r="R19" s="15">
        <v>0.77905913769901158</v>
      </c>
      <c r="S19" s="15">
        <v>1.0316463626295611</v>
      </c>
      <c r="T19" s="15">
        <v>1.4193059442911526</v>
      </c>
      <c r="U19" s="15">
        <v>1.1621753246753244</v>
      </c>
      <c r="V19" s="15">
        <v>1.4861798941798943</v>
      </c>
      <c r="W19" s="15">
        <v>1.4437088815789474</v>
      </c>
      <c r="X19" s="15">
        <v>1.6330827067669176</v>
      </c>
      <c r="Y19" s="15">
        <v>1.4336340014847813</v>
      </c>
      <c r="Z19" s="68" t="s">
        <v>101</v>
      </c>
      <c r="AA19" s="15">
        <v>1.4336340014847813</v>
      </c>
    </row>
    <row r="20" spans="1:27">
      <c r="A20" s="15" t="s">
        <v>82</v>
      </c>
      <c r="B20" s="3">
        <v>6.7827380952380896</v>
      </c>
      <c r="C20" s="2">
        <v>15.490079365079399</v>
      </c>
      <c r="D20" s="3">
        <v>2.0138888888888902</v>
      </c>
      <c r="E20" s="3">
        <v>9.6547619047618998</v>
      </c>
      <c r="F20" s="3">
        <v>3.1259920634920602</v>
      </c>
      <c r="G20" s="3">
        <v>0.43055555555555503</v>
      </c>
      <c r="H20" s="3">
        <v>3.4365079365079301</v>
      </c>
      <c r="I20" s="3">
        <v>0.54563492063492003</v>
      </c>
      <c r="J20" s="3">
        <v>2.8700396825396801</v>
      </c>
      <c r="K20" s="3">
        <v>14.601190476190499</v>
      </c>
      <c r="L20" s="3">
        <v>0.48313492063491997</v>
      </c>
      <c r="M20" s="3">
        <v>1.1398809523809501</v>
      </c>
      <c r="N20" s="3">
        <v>0.12896825396825401</v>
      </c>
      <c r="O20" s="3">
        <v>0.77678571428571397</v>
      </c>
      <c r="P20" s="3">
        <v>0.10019841269841299</v>
      </c>
      <c r="Q20" s="15">
        <v>2.0883140735445722</v>
      </c>
      <c r="R20" s="15">
        <v>0.65517986188452904</v>
      </c>
      <c r="S20" s="15">
        <v>0.94963563124813466</v>
      </c>
      <c r="T20" s="15">
        <v>1.1297933558268238</v>
      </c>
      <c r="U20" s="15">
        <v>1.0989733059548288</v>
      </c>
      <c r="V20" s="15">
        <v>0.72205940594059137</v>
      </c>
      <c r="W20" s="15">
        <v>0.32546810536337678</v>
      </c>
      <c r="X20" s="15">
        <v>2.8881709223553798</v>
      </c>
      <c r="Y20" s="15">
        <v>0.64033205619412492</v>
      </c>
      <c r="Z20" s="68" t="s">
        <v>103</v>
      </c>
      <c r="AA20" s="15">
        <v>0.64033205619412492</v>
      </c>
    </row>
    <row r="21" spans="1:27">
      <c r="A21" s="15" t="s">
        <v>83</v>
      </c>
      <c r="B21" s="3">
        <v>4.4515810276679844</v>
      </c>
      <c r="C21" s="2">
        <v>11.957509881422926</v>
      </c>
      <c r="D21" s="3">
        <v>1.8181818181818183</v>
      </c>
      <c r="E21" s="3">
        <v>9.384387351778658</v>
      </c>
      <c r="F21" s="3">
        <v>3.1482213438735185</v>
      </c>
      <c r="G21" s="3">
        <v>0.51185770750988158</v>
      </c>
      <c r="H21" s="3">
        <v>3.8310276679841899</v>
      </c>
      <c r="I21" s="3">
        <v>0.61857707509881432</v>
      </c>
      <c r="J21" s="3">
        <v>3.5790513833992104</v>
      </c>
      <c r="K21" s="3">
        <v>20.293478260869566</v>
      </c>
      <c r="L21" s="3">
        <v>0.624505928853755</v>
      </c>
      <c r="M21" s="3">
        <v>1.672924901185771</v>
      </c>
      <c r="N21" s="3">
        <v>0.20454545454545456</v>
      </c>
      <c r="O21" s="3">
        <v>1.2806324110671938</v>
      </c>
      <c r="P21" s="3">
        <v>0.16403162055335971</v>
      </c>
      <c r="Q21" s="15">
        <v>3.2000515626563208</v>
      </c>
      <c r="R21" s="15">
        <v>0.73843420301780094</v>
      </c>
      <c r="S21" s="15">
        <v>0.92386097745611362</v>
      </c>
      <c r="T21" s="15">
        <v>1.147673574342317</v>
      </c>
      <c r="U21" s="15">
        <v>1.1816455696202532</v>
      </c>
      <c r="V21" s="15">
        <v>0.28947791164658637</v>
      </c>
      <c r="W21" s="15">
        <v>0.21209981167608283</v>
      </c>
      <c r="X21" s="15">
        <v>1.9667723525681675</v>
      </c>
      <c r="Y21" s="15">
        <v>0.2549125514403292</v>
      </c>
      <c r="Z21" s="68" t="s">
        <v>103</v>
      </c>
      <c r="AA21" s="15">
        <v>0.2549125514403292</v>
      </c>
    </row>
    <row r="22" spans="1:27">
      <c r="A22" s="17" t="s">
        <v>84</v>
      </c>
      <c r="B22" s="9">
        <v>88.601202404809627</v>
      </c>
      <c r="C22" s="11">
        <v>150.66833667334672</v>
      </c>
      <c r="D22" s="10">
        <v>10.653306613226452</v>
      </c>
      <c r="E22" s="10">
        <v>24.528056112224448</v>
      </c>
      <c r="F22" s="10">
        <v>1.6012024048096192</v>
      </c>
      <c r="G22" s="10">
        <v>0.15230460921843686</v>
      </c>
      <c r="H22" s="10">
        <v>3.2985971943887775</v>
      </c>
      <c r="I22" s="10">
        <v>0.19138276553106212</v>
      </c>
      <c r="J22" s="10">
        <v>1.0050100200400802</v>
      </c>
      <c r="K22" s="10">
        <v>6.5551102204408807</v>
      </c>
      <c r="L22" s="10">
        <v>0.20240480961923848</v>
      </c>
      <c r="M22" s="10">
        <v>0.69338677354709399</v>
      </c>
      <c r="N22" s="10">
        <v>9.0180360721442879E-2</v>
      </c>
      <c r="O22" s="10">
        <v>0.72444889779559107</v>
      </c>
      <c r="P22" s="10">
        <v>0.10220440881763528</v>
      </c>
      <c r="Q22" s="17">
        <v>1.1295596805331403</v>
      </c>
      <c r="R22" s="17">
        <v>0.51344454349478608</v>
      </c>
      <c r="S22" s="17">
        <v>1.0571521286998413</v>
      </c>
      <c r="T22" s="17">
        <v>2.7316527671312687</v>
      </c>
      <c r="U22" s="17">
        <v>1.1776777677767774</v>
      </c>
      <c r="V22" s="17">
        <v>9.2469542483660128</v>
      </c>
      <c r="W22" s="17">
        <v>8.3001251564455583</v>
      </c>
      <c r="X22" s="17">
        <v>2.7178534571723425</v>
      </c>
      <c r="Y22" s="17">
        <v>8.9687782388197341</v>
      </c>
      <c r="Z22" s="17" t="s">
        <v>101</v>
      </c>
      <c r="AA22" s="17">
        <v>8.9687782388197341</v>
      </c>
    </row>
    <row r="23" spans="1:27">
      <c r="A23" s="15" t="s">
        <v>85</v>
      </c>
      <c r="B23" s="3">
        <v>7.0286561264822094</v>
      </c>
      <c r="C23" s="2">
        <v>16.682806324110665</v>
      </c>
      <c r="D23" s="3">
        <v>2.0573122529644259</v>
      </c>
      <c r="E23" s="3">
        <v>9.034584980237149</v>
      </c>
      <c r="F23" s="3">
        <v>2.3339920948616593</v>
      </c>
      <c r="G23" s="3">
        <v>0.36956521739130416</v>
      </c>
      <c r="H23" s="3">
        <v>2.8409090909090895</v>
      </c>
      <c r="I23" s="3">
        <v>0.46442687747035555</v>
      </c>
      <c r="J23" s="3">
        <v>3.0454545454545445</v>
      </c>
      <c r="K23" s="3">
        <v>18.738142292490107</v>
      </c>
      <c r="L23" s="3">
        <v>0.60276679841897207</v>
      </c>
      <c r="M23" s="3">
        <v>1.7954545454545447</v>
      </c>
      <c r="N23" s="3">
        <v>0.234189723320158</v>
      </c>
      <c r="O23" s="3">
        <v>1.6778656126482203</v>
      </c>
      <c r="P23" s="3">
        <v>0.23320158102766786</v>
      </c>
      <c r="Q23" s="15">
        <v>1.3440234113506975</v>
      </c>
      <c r="R23" s="15">
        <v>0.71546496220778444</v>
      </c>
      <c r="S23" s="15">
        <v>0.99482277494349891</v>
      </c>
      <c r="T23" s="15">
        <v>1.1372944121956463</v>
      </c>
      <c r="U23" s="15">
        <v>1.1304321907600594</v>
      </c>
      <c r="V23" s="15">
        <v>0.32149152542372877</v>
      </c>
      <c r="W23" s="15">
        <v>0.4517146486028788</v>
      </c>
      <c r="X23" s="15">
        <v>1.0258697591436219</v>
      </c>
      <c r="Y23" s="15">
        <v>0.30719670200235577</v>
      </c>
      <c r="Z23" s="68" t="s">
        <v>102</v>
      </c>
      <c r="AA23" s="15">
        <v>0.30719670200235577</v>
      </c>
    </row>
    <row r="24" spans="1:27">
      <c r="A24" s="15" t="s">
        <v>86</v>
      </c>
      <c r="B24" s="1">
        <v>70.099999999999994</v>
      </c>
      <c r="C24" s="1">
        <v>115</v>
      </c>
      <c r="D24" s="3">
        <v>12.1</v>
      </c>
      <c r="E24" s="3">
        <v>36.700000000000003</v>
      </c>
      <c r="F24" s="3">
        <v>5.94</v>
      </c>
      <c r="G24" s="3">
        <v>0.59599999999999997</v>
      </c>
      <c r="H24" s="3">
        <v>6.08</v>
      </c>
      <c r="I24" s="3">
        <v>0.80100000000000005</v>
      </c>
      <c r="J24" s="3">
        <v>4.62</v>
      </c>
      <c r="K24" s="3">
        <v>30.6</v>
      </c>
      <c r="L24" s="3">
        <v>0.99399999999999999</v>
      </c>
      <c r="M24" s="3">
        <v>3.2</v>
      </c>
      <c r="N24" s="3">
        <v>0.51300000000000001</v>
      </c>
      <c r="O24" s="3">
        <v>3.54</v>
      </c>
      <c r="P24" s="3">
        <v>0.56000000000000005</v>
      </c>
      <c r="Q24" s="15">
        <v>1.0205571065789683</v>
      </c>
      <c r="R24" s="15">
        <v>0.52201678029947196</v>
      </c>
      <c r="S24" s="15">
        <v>0.88934571458447109</v>
      </c>
      <c r="T24" s="15">
        <v>1.2557422000505238</v>
      </c>
      <c r="U24" s="15">
        <v>1.1194439363453448</v>
      </c>
      <c r="V24" s="15">
        <v>1.3352380952380949</v>
      </c>
      <c r="W24" s="15">
        <v>1.7702020202020199</v>
      </c>
      <c r="X24" s="15">
        <v>0.91428571428571426</v>
      </c>
      <c r="Y24" s="15">
        <v>1.452165725047081</v>
      </c>
      <c r="Z24" s="68" t="s">
        <v>103</v>
      </c>
      <c r="AA24" s="15">
        <v>1.452165725047081</v>
      </c>
    </row>
    <row r="25" spans="1:27">
      <c r="A25" s="15" t="s">
        <v>87</v>
      </c>
      <c r="B25" s="3">
        <v>14.880670611439847</v>
      </c>
      <c r="C25" s="2">
        <v>35.137080867850109</v>
      </c>
      <c r="D25" s="3">
        <v>3.2702169625246551</v>
      </c>
      <c r="E25" s="3">
        <v>12.107495069033531</v>
      </c>
      <c r="F25" s="3">
        <v>2.2130177514792906</v>
      </c>
      <c r="G25" s="3">
        <v>0.32741617357001984</v>
      </c>
      <c r="H25" s="3">
        <v>2.7287968441814598</v>
      </c>
      <c r="I25" s="3">
        <v>0.36489151873767267</v>
      </c>
      <c r="J25" s="3">
        <v>2.187376725838265</v>
      </c>
      <c r="K25" s="3">
        <v>12.028599605522686</v>
      </c>
      <c r="L25" s="3">
        <v>0.42800788954635116</v>
      </c>
      <c r="M25" s="3">
        <v>1.2869822485207105</v>
      </c>
      <c r="N25" s="3">
        <v>0.17455621301775151</v>
      </c>
      <c r="O25" s="3">
        <v>1.1755424063116373</v>
      </c>
      <c r="P25" s="3">
        <v>0.15779092702169628</v>
      </c>
      <c r="Q25" s="15">
        <v>1.1012048526194353</v>
      </c>
      <c r="R25" s="15">
        <v>0.71876816991448611</v>
      </c>
      <c r="S25" s="15">
        <v>1.1478309393118209</v>
      </c>
      <c r="T25" s="15">
        <v>1.3193566717690213</v>
      </c>
      <c r="U25" s="15">
        <v>1.0219522413070803</v>
      </c>
      <c r="V25" s="15">
        <v>1.0059333333333336</v>
      </c>
      <c r="W25" s="15">
        <v>1.0086229946524063</v>
      </c>
      <c r="X25" s="15">
        <v>1.4563157894736842</v>
      </c>
      <c r="Y25" s="15">
        <v>0.92829418344519044</v>
      </c>
      <c r="Z25" s="68" t="s">
        <v>102</v>
      </c>
      <c r="AA25" s="15">
        <v>0.92829418344519044</v>
      </c>
    </row>
    <row r="26" spans="1:27">
      <c r="A26" s="15" t="s">
        <v>88</v>
      </c>
      <c r="B26" s="3">
        <v>15.04067460317461</v>
      </c>
      <c r="C26" s="2">
        <v>33.739087301587318</v>
      </c>
      <c r="D26" s="3">
        <v>3.8174603174603194</v>
      </c>
      <c r="E26" s="3">
        <v>15.274801587301594</v>
      </c>
      <c r="F26" s="3">
        <v>3.4980158730158748</v>
      </c>
      <c r="G26" s="3">
        <v>0.63293650793650824</v>
      </c>
      <c r="H26" s="3">
        <v>5.0089285714285738</v>
      </c>
      <c r="I26" s="3">
        <v>0.94047619047619091</v>
      </c>
      <c r="J26" s="3">
        <v>6.7817460317460343</v>
      </c>
      <c r="K26" s="3">
        <v>41.961309523809547</v>
      </c>
      <c r="L26" s="3">
        <v>1.4603174603174609</v>
      </c>
      <c r="M26" s="3">
        <v>4.6200396825396846</v>
      </c>
      <c r="N26" s="3">
        <v>0.62400793650793673</v>
      </c>
      <c r="O26" s="3">
        <v>4.2242063492063515</v>
      </c>
      <c r="P26" s="3">
        <v>0.5912698412698415</v>
      </c>
      <c r="Q26" s="15">
        <v>1.1445783122675539</v>
      </c>
      <c r="R26" s="15">
        <v>0.7151349125302322</v>
      </c>
      <c r="S26" s="15">
        <v>1.0147447576710205</v>
      </c>
      <c r="T26" s="15">
        <v>1.0620884928598269</v>
      </c>
      <c r="U26" s="15">
        <v>1.0448863636363639</v>
      </c>
      <c r="V26" s="15">
        <v>0.27133780760626403</v>
      </c>
      <c r="W26" s="15">
        <v>0.64496596710153153</v>
      </c>
      <c r="X26" s="15">
        <v>0.71338749558459924</v>
      </c>
      <c r="Y26" s="15">
        <v>0.2611100673242524</v>
      </c>
      <c r="Z26" s="68" t="s">
        <v>102</v>
      </c>
      <c r="AA26" s="15">
        <v>0.2611100673242524</v>
      </c>
    </row>
    <row r="27" spans="1:27">
      <c r="A27" s="15" t="s">
        <v>89</v>
      </c>
      <c r="B27" s="3">
        <v>30.97489959839357</v>
      </c>
      <c r="C27" s="2">
        <v>85.531124497991939</v>
      </c>
      <c r="D27" s="3">
        <v>9.9558232931726884</v>
      </c>
      <c r="E27" s="3">
        <v>40.444779116465853</v>
      </c>
      <c r="F27" s="3">
        <v>8.3755020080321252</v>
      </c>
      <c r="G27" s="3">
        <v>1.2811244979919676</v>
      </c>
      <c r="H27" s="3">
        <v>9.123493975903612</v>
      </c>
      <c r="I27" s="3">
        <v>1.3694779116465861</v>
      </c>
      <c r="J27" s="3">
        <v>8.7730923694779115</v>
      </c>
      <c r="K27" s="3">
        <v>43.029116465863439</v>
      </c>
      <c r="L27" s="3">
        <v>1.7751004016064253</v>
      </c>
      <c r="M27" s="3">
        <v>5.3805220883534126</v>
      </c>
      <c r="N27" s="3">
        <v>0.76204819277108427</v>
      </c>
      <c r="O27" s="3">
        <v>5.2971887550200796</v>
      </c>
      <c r="P27" s="3">
        <v>0.7429718875502006</v>
      </c>
      <c r="Q27" s="15">
        <v>0.94244676629462532</v>
      </c>
      <c r="R27" s="15">
        <v>0.74536960551242226</v>
      </c>
      <c r="S27" s="15">
        <v>1.0978025553020865</v>
      </c>
      <c r="T27" s="15">
        <v>1.1723951328119921</v>
      </c>
      <c r="U27" s="15">
        <v>0.88146853146853132</v>
      </c>
      <c r="V27" s="15">
        <v>0.44469909909909916</v>
      </c>
      <c r="W27" s="15">
        <v>0.55474106928794065</v>
      </c>
      <c r="X27" s="15">
        <v>1.0340825035561878</v>
      </c>
      <c r="Y27" s="15">
        <v>0.42881096790497858</v>
      </c>
      <c r="Z27" s="68" t="s">
        <v>102</v>
      </c>
      <c r="AA27" s="15">
        <v>0.42881096790497858</v>
      </c>
    </row>
    <row r="28" spans="1:27">
      <c r="A28" s="15" t="s">
        <v>90</v>
      </c>
      <c r="B28" s="3">
        <v>83.62202380952381</v>
      </c>
      <c r="C28" s="5">
        <v>256.4375</v>
      </c>
      <c r="D28" s="3">
        <v>28.095238095238091</v>
      </c>
      <c r="E28" s="5">
        <v>107.14583333333331</v>
      </c>
      <c r="F28" s="3">
        <v>18.884920634920629</v>
      </c>
      <c r="G28" s="3">
        <v>2.5952380952380953</v>
      </c>
      <c r="H28" s="3">
        <v>19.288690476190471</v>
      </c>
      <c r="I28" s="3">
        <v>2.1130952380952377</v>
      </c>
      <c r="J28" s="3">
        <v>10.144841269841271</v>
      </c>
      <c r="K28" s="3">
        <v>39.084325396825399</v>
      </c>
      <c r="L28" s="3">
        <v>1.7857142857142856</v>
      </c>
      <c r="M28" s="3">
        <v>5.1021825396825387</v>
      </c>
      <c r="N28" s="3">
        <v>0.68154761904761885</v>
      </c>
      <c r="O28" s="3">
        <v>4.7718253968253954</v>
      </c>
      <c r="P28" s="3">
        <v>0.66269841269841256</v>
      </c>
      <c r="Q28" s="15">
        <v>0.76803976915151317</v>
      </c>
      <c r="R28" s="15">
        <v>0.7559324830927292</v>
      </c>
      <c r="S28" s="15">
        <v>1.1881829194468401</v>
      </c>
      <c r="T28" s="15">
        <v>1.4111519775466943</v>
      </c>
      <c r="U28" s="15">
        <v>0.79589898989899011</v>
      </c>
      <c r="V28" s="15">
        <v>1.345964071856288</v>
      </c>
      <c r="W28" s="15">
        <v>0.66419678503887392</v>
      </c>
      <c r="X28" s="15">
        <v>2.4510557831705011</v>
      </c>
      <c r="Y28" s="15">
        <v>1.2851018711018718</v>
      </c>
      <c r="Z28" s="68" t="s">
        <v>103</v>
      </c>
      <c r="AA28" s="15">
        <v>1.2851018711018718</v>
      </c>
    </row>
    <row r="29" spans="1:27">
      <c r="A29" s="15" t="s">
        <v>91</v>
      </c>
      <c r="B29" s="5">
        <v>271.25350701402806</v>
      </c>
      <c r="C29" s="5">
        <v>444.77855711422842</v>
      </c>
      <c r="D29" s="3">
        <v>36.733466933867724</v>
      </c>
      <c r="E29" s="5">
        <v>115.19338677354708</v>
      </c>
      <c r="F29" s="3">
        <v>18.258517034068131</v>
      </c>
      <c r="G29" s="3">
        <v>3.3567134268537071</v>
      </c>
      <c r="H29" s="3">
        <v>22.169338677354705</v>
      </c>
      <c r="I29" s="3">
        <v>2.6553106212424846</v>
      </c>
      <c r="J29" s="3">
        <v>16.398797595190377</v>
      </c>
      <c r="K29" s="3">
        <v>79.616232464929837</v>
      </c>
      <c r="L29" s="3">
        <v>3.3186372745490975</v>
      </c>
      <c r="M29" s="3">
        <v>10.119238476953907</v>
      </c>
      <c r="N29" s="3">
        <v>1.4318637274549098</v>
      </c>
      <c r="O29" s="3">
        <v>9.8356713426853695</v>
      </c>
      <c r="P29" s="3">
        <v>1.374749498997996</v>
      </c>
      <c r="Q29" s="15">
        <v>1.3575938785599484</v>
      </c>
      <c r="R29" s="15">
        <v>0.93316727474662831</v>
      </c>
      <c r="S29" s="15">
        <v>0.9777580005593266</v>
      </c>
      <c r="T29" s="15">
        <v>1.4164627640508665</v>
      </c>
      <c r="U29" s="15">
        <v>0.87238691260430401</v>
      </c>
      <c r="V29" s="15">
        <v>2.1046530612244898</v>
      </c>
      <c r="W29" s="15">
        <v>2.2284408956206789</v>
      </c>
      <c r="X29" s="15">
        <v>1.3579868037440539</v>
      </c>
      <c r="Y29" s="15">
        <v>2.0224266503667487</v>
      </c>
      <c r="Z29" s="68" t="s">
        <v>101</v>
      </c>
      <c r="AA29" s="15">
        <v>2.0224266503667487</v>
      </c>
    </row>
    <row r="30" spans="1:27">
      <c r="A30" s="25" t="s">
        <v>104</v>
      </c>
      <c r="B30" s="46">
        <v>98.8</v>
      </c>
      <c r="C30" s="46">
        <v>147</v>
      </c>
      <c r="D30" s="22">
        <v>14.3</v>
      </c>
      <c r="E30" s="22">
        <v>32.6</v>
      </c>
      <c r="F30" s="23">
        <v>2.4</v>
      </c>
      <c r="G30" s="23">
        <v>0.247</v>
      </c>
      <c r="H30" s="23">
        <v>2.52</v>
      </c>
      <c r="I30" s="23">
        <v>0.38400000000000001</v>
      </c>
      <c r="J30" s="23">
        <v>2.81</v>
      </c>
      <c r="K30" s="46">
        <v>20.2</v>
      </c>
      <c r="L30" s="23">
        <v>0.71199999999999997</v>
      </c>
      <c r="M30" s="23">
        <v>2.4700000000000002</v>
      </c>
      <c r="N30" s="23">
        <v>0.42</v>
      </c>
      <c r="O30" s="23">
        <v>3.06</v>
      </c>
      <c r="P30" s="23">
        <v>0.499</v>
      </c>
      <c r="Q30" s="25">
        <v>0.93175167565800243</v>
      </c>
      <c r="R30" s="25">
        <v>0.50542944450507477</v>
      </c>
      <c r="S30" s="25">
        <v>0.86553388825985422</v>
      </c>
      <c r="T30" s="25">
        <v>1.1473319978146057</v>
      </c>
      <c r="U30" s="25">
        <v>1.0316649642492339</v>
      </c>
      <c r="V30" s="25">
        <v>2.1119572478289914</v>
      </c>
      <c r="W30" s="25">
        <v>6.1750000000000007</v>
      </c>
      <c r="X30" s="25">
        <v>0.42527159582322543</v>
      </c>
      <c r="Y30" s="25">
        <v>2.3677559912854034</v>
      </c>
      <c r="Z30" s="25" t="s">
        <v>101</v>
      </c>
      <c r="AA30" s="25">
        <v>2.3677559912854034</v>
      </c>
    </row>
    <row r="32" spans="1:27">
      <c r="A32" s="16" t="s">
        <v>110</v>
      </c>
    </row>
    <row r="33" spans="1:19">
      <c r="A33" s="16" t="s">
        <v>135</v>
      </c>
    </row>
    <row r="35" spans="1:19">
      <c r="S35" s="16" t="s">
        <v>119</v>
      </c>
    </row>
  </sheetData>
  <phoneticPr fontId="1" type="noConversion"/>
  <pageMargins left="0.7" right="0.7" top="0.75" bottom="0.75" header="0.3" footer="0.3"/>
  <customProperties>
    <customPr name="EpmWorksheetKeyString_GUID" r:id="rId1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C29" sqref="C29"/>
    </sheetView>
  </sheetViews>
  <sheetFormatPr defaultRowHeight="14.5"/>
  <cols>
    <col min="1" max="1" width="18.7265625" style="13" customWidth="1"/>
    <col min="2" max="2" width="12.36328125" style="26" bestFit="1" customWidth="1"/>
    <col min="3" max="3" width="9" style="14"/>
    <col min="5" max="6" width="9" style="14"/>
  </cols>
  <sheetData>
    <row r="1" spans="1:12" s="40" customFormat="1">
      <c r="A1" s="37" t="s">
        <v>133</v>
      </c>
      <c r="B1" s="38"/>
      <c r="C1" s="39"/>
      <c r="E1" s="39"/>
      <c r="F1" s="39"/>
    </row>
    <row r="3" spans="1:12" s="45" customFormat="1">
      <c r="A3" s="42" t="s">
        <v>109</v>
      </c>
      <c r="B3" s="43" t="s">
        <v>116</v>
      </c>
      <c r="C3" s="42" t="s">
        <v>132</v>
      </c>
      <c r="D3" s="44" t="s">
        <v>122</v>
      </c>
      <c r="E3" s="42" t="s">
        <v>111</v>
      </c>
      <c r="F3" s="42" t="s">
        <v>112</v>
      </c>
      <c r="G3" s="44" t="s">
        <v>113</v>
      </c>
      <c r="H3" s="44" t="s">
        <v>114</v>
      </c>
      <c r="I3" s="44" t="s">
        <v>115</v>
      </c>
    </row>
    <row r="4" spans="1:12" s="28" customFormat="1">
      <c r="A4" s="30" t="s">
        <v>131</v>
      </c>
      <c r="B4" s="29">
        <v>2.355</v>
      </c>
      <c r="C4" s="30">
        <v>2337.7872133296605</v>
      </c>
      <c r="D4" s="30">
        <v>1725.4153958419718</v>
      </c>
      <c r="E4" s="30">
        <v>82.962008247052566</v>
      </c>
      <c r="F4" s="30">
        <v>68.468623985653764</v>
      </c>
      <c r="G4" s="31">
        <v>62.864368379469092</v>
      </c>
      <c r="H4" s="32">
        <v>0.27235358115455055</v>
      </c>
      <c r="I4" s="31">
        <v>18.466500228626963</v>
      </c>
      <c r="J4" s="31"/>
      <c r="K4" s="30"/>
    </row>
    <row r="5" spans="1:12" s="28" customFormat="1">
      <c r="A5" s="33" t="s">
        <v>130</v>
      </c>
      <c r="B5" s="34">
        <v>0.39</v>
      </c>
      <c r="C5" s="33">
        <v>591.32295900340034</v>
      </c>
      <c r="D5" s="33">
        <v>404.1135192903572</v>
      </c>
      <c r="E5" s="33">
        <v>45.05129866316755</v>
      </c>
      <c r="F5" s="35">
        <v>8.2921320261037312</v>
      </c>
      <c r="G5" s="35">
        <v>8.4153610933816712</v>
      </c>
      <c r="H5" s="36">
        <v>2.8453951110742498E-3</v>
      </c>
      <c r="I5" s="35">
        <v>4.7334197514445275</v>
      </c>
      <c r="J5" s="32"/>
      <c r="K5" s="30"/>
    </row>
    <row r="6" spans="1:12">
      <c r="I6" s="24"/>
    </row>
    <row r="9" spans="1:12">
      <c r="G9" s="24"/>
      <c r="H9" s="24"/>
    </row>
    <row r="11" spans="1:12">
      <c r="H11" s="14"/>
      <c r="L11" s="24"/>
    </row>
    <row r="12" spans="1:12">
      <c r="C12" s="27"/>
    </row>
    <row r="13" spans="1:12">
      <c r="C13" s="27"/>
    </row>
    <row r="15" spans="1:12">
      <c r="G15" s="14"/>
    </row>
  </sheetData>
  <phoneticPr fontId="1" type="noConversion"/>
  <pageMargins left="0.7" right="0.7" top="0.75" bottom="0.75" header="0.3" footer="0.3"/>
  <customProperties>
    <customPr name="EpmWorksheetKeyString_GUID" r:id="rId1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37"/>
  <sheetViews>
    <sheetView zoomScale="50" zoomScaleNormal="50" workbookViewId="0">
      <pane xSplit="2" ySplit="3" topLeftCell="C22" activePane="bottomRight" state="frozen"/>
      <selection pane="topRight" activeCell="B1" sqref="B1"/>
      <selection pane="bottomLeft" activeCell="A4" sqref="A4"/>
      <selection pane="bottomRight" activeCell="Z7" sqref="Z7"/>
    </sheetView>
  </sheetViews>
  <sheetFormatPr defaultColWidth="9" defaultRowHeight="12.5"/>
  <cols>
    <col min="1" max="1" width="9" style="1"/>
    <col min="2" max="2" width="14.90625" style="1" customWidth="1"/>
    <col min="3" max="3" width="9" style="79"/>
    <col min="4" max="11" width="9" style="1"/>
    <col min="12" max="12" width="11" style="1" bestFit="1" customWidth="1"/>
    <col min="13" max="17" width="9" style="1"/>
    <col min="18" max="18" width="14.90625" style="1" customWidth="1"/>
    <col min="19" max="19" width="9.36328125" style="6" customWidth="1"/>
    <col min="20" max="20" width="8.08984375" style="3" bestFit="1" customWidth="1"/>
    <col min="21" max="21" width="9.1796875" style="5" bestFit="1" customWidth="1"/>
    <col min="22" max="22" width="10.36328125" style="5" bestFit="1" customWidth="1"/>
    <col min="23" max="24" width="10.36328125" style="1" bestFit="1" customWidth="1"/>
    <col min="25" max="25" width="6" style="1" bestFit="1" customWidth="1"/>
    <col min="26" max="26" width="5.08984375" style="1" bestFit="1" customWidth="1"/>
    <col min="27" max="27" width="6" style="1" bestFit="1" customWidth="1"/>
    <col min="28" max="28" width="7.08984375" style="1" bestFit="1" customWidth="1"/>
    <col min="29" max="30" width="6" style="1" bestFit="1" customWidth="1"/>
    <col min="31" max="32" width="6" style="3" bestFit="1" customWidth="1"/>
    <col min="33" max="33" width="5.90625" style="3" bestFit="1" customWidth="1"/>
    <col min="34" max="34" width="6" style="1" bestFit="1" customWidth="1"/>
    <col min="35" max="35" width="7.08984375" style="5" bestFit="1" customWidth="1"/>
    <col min="36" max="36" width="6" style="1" bestFit="1" customWidth="1"/>
    <col min="37" max="37" width="7.08984375" style="1" bestFit="1" customWidth="1"/>
    <col min="38" max="38" width="6" style="1" bestFit="1" customWidth="1"/>
    <col min="39" max="39" width="6" style="3" bestFit="1" customWidth="1"/>
    <col min="40" max="40" width="5.08984375" style="1" bestFit="1" customWidth="1"/>
    <col min="41" max="41" width="6" style="4" bestFit="1" customWidth="1"/>
    <col min="42" max="43" width="5.08984375" style="1" bestFit="1" customWidth="1"/>
    <col min="44" max="44" width="6.08984375" style="1" bestFit="1" customWidth="1"/>
    <col min="45" max="45" width="7.08984375" style="1" bestFit="1" customWidth="1"/>
    <col min="46" max="46" width="6" style="1" bestFit="1" customWidth="1"/>
    <col min="47" max="47" width="7.08984375" style="1" bestFit="1" customWidth="1"/>
    <col min="48" max="48" width="5.90625" style="3" bestFit="1" customWidth="1"/>
    <col min="49" max="49" width="6.7265625" style="3" bestFit="1" customWidth="1"/>
    <col min="50" max="50" width="5.90625" style="3" bestFit="1" customWidth="1"/>
    <col min="51" max="51" width="5" style="3" bestFit="1" customWidth="1"/>
    <col min="52" max="52" width="5.90625" style="3" bestFit="1" customWidth="1"/>
    <col min="53" max="53" width="5" style="3" bestFit="1" customWidth="1"/>
    <col min="54" max="54" width="5.90625" style="3" bestFit="1" customWidth="1"/>
    <col min="55" max="55" width="5" style="3" bestFit="1" customWidth="1"/>
    <col min="56" max="56" width="5.90625" style="3" bestFit="1" customWidth="1"/>
    <col min="57" max="59" width="5" style="3" bestFit="1" customWidth="1"/>
    <col min="60" max="60" width="6.08984375" style="1" bestFit="1" customWidth="1"/>
    <col min="61" max="61" width="6" style="3" bestFit="1" customWidth="1"/>
    <col min="62" max="62" width="5.90625" style="1" bestFit="1" customWidth="1"/>
    <col min="63" max="63" width="7.08984375" style="3" bestFit="1" customWidth="1"/>
    <col min="64" max="64" width="6" style="3" bestFit="1" customWidth="1"/>
    <col min="65" max="65" width="6" style="1" bestFit="1" customWidth="1"/>
    <col min="66" max="66" width="6.36328125" style="3" bestFit="1" customWidth="1"/>
    <col min="67" max="68" width="6" style="3" bestFit="1" customWidth="1"/>
    <col min="69" max="69" width="5.36328125" style="5" bestFit="1" customWidth="1"/>
    <col min="70" max="16384" width="9" style="1"/>
  </cols>
  <sheetData>
    <row r="1" spans="1:93" ht="13">
      <c r="B1" s="19" t="s">
        <v>108</v>
      </c>
      <c r="S1" s="1"/>
      <c r="T1" s="1"/>
      <c r="U1" s="1"/>
      <c r="V1" s="1"/>
      <c r="AA1" s="19"/>
      <c r="AB1" s="3"/>
      <c r="AC1" s="5"/>
      <c r="AD1" s="5"/>
      <c r="AE1" s="1"/>
      <c r="AF1" s="1"/>
      <c r="AG1" s="1"/>
      <c r="AI1" s="1"/>
      <c r="AN1" s="3"/>
      <c r="AO1" s="3"/>
      <c r="AQ1" s="5"/>
      <c r="AU1" s="3"/>
      <c r="AV1" s="1"/>
      <c r="AW1" s="4"/>
      <c r="AX1" s="1"/>
      <c r="AY1" s="1"/>
      <c r="AZ1" s="1"/>
      <c r="BA1" s="1"/>
      <c r="BB1" s="1"/>
      <c r="BC1" s="1"/>
      <c r="BH1" s="3"/>
      <c r="BJ1" s="3"/>
      <c r="BM1" s="3"/>
      <c r="BP1" s="1"/>
      <c r="BQ1" s="3"/>
      <c r="BR1" s="3"/>
      <c r="BS1" s="3"/>
      <c r="BT1" s="3"/>
      <c r="BV1" s="3"/>
      <c r="BW1" s="3"/>
      <c r="BX1" s="3"/>
      <c r="BY1" s="5"/>
      <c r="BZ1" s="5"/>
    </row>
    <row r="2" spans="1:93" ht="13.5" thickBot="1">
      <c r="B2" s="19"/>
      <c r="I2" s="174" t="s">
        <v>147</v>
      </c>
      <c r="J2" s="174"/>
      <c r="K2" s="174"/>
      <c r="L2" s="174"/>
      <c r="M2" s="174"/>
      <c r="N2" s="174"/>
      <c r="O2" s="174"/>
      <c r="P2" s="174"/>
      <c r="Q2" s="173" t="s">
        <v>148</v>
      </c>
      <c r="R2" s="173"/>
      <c r="S2" s="173"/>
      <c r="T2" s="173"/>
      <c r="U2" s="173"/>
      <c r="V2" s="173"/>
      <c r="W2" s="173"/>
      <c r="X2" s="173"/>
      <c r="Y2" s="113"/>
      <c r="AA2" s="19"/>
      <c r="AB2" s="3"/>
      <c r="AC2" s="5"/>
      <c r="AD2" s="5"/>
      <c r="AE2" s="1"/>
      <c r="AF2" s="1"/>
      <c r="AG2" s="1"/>
      <c r="AI2" s="1"/>
      <c r="AN2" s="3"/>
      <c r="AO2" s="3"/>
      <c r="AQ2" s="5"/>
      <c r="AU2" s="3"/>
      <c r="AV2" s="1"/>
      <c r="AW2" s="4"/>
      <c r="AX2" s="1"/>
      <c r="AY2" s="1"/>
      <c r="AZ2" s="1"/>
      <c r="BA2" s="1"/>
      <c r="BB2" s="1"/>
      <c r="BC2" s="1"/>
      <c r="BH2" s="3"/>
      <c r="BJ2" s="3"/>
      <c r="BM2" s="3"/>
      <c r="BP2" s="1"/>
      <c r="BQ2" s="3"/>
      <c r="BR2" s="3"/>
      <c r="BS2" s="3"/>
      <c r="BT2" s="3"/>
      <c r="BV2" s="3"/>
      <c r="BW2" s="3"/>
      <c r="BX2" s="3"/>
      <c r="BY2" s="5"/>
      <c r="BZ2" s="5"/>
    </row>
    <row r="3" spans="1:93" s="78" customFormat="1" ht="13">
      <c r="B3" s="73" t="s">
        <v>64</v>
      </c>
      <c r="C3" s="80" t="s">
        <v>95</v>
      </c>
      <c r="D3" s="78" t="s">
        <v>0</v>
      </c>
      <c r="E3" s="78" t="s">
        <v>145</v>
      </c>
      <c r="I3" s="114" t="s">
        <v>138</v>
      </c>
      <c r="J3" s="115" t="s">
        <v>139</v>
      </c>
      <c r="K3" s="115" t="s">
        <v>140</v>
      </c>
      <c r="L3" s="115" t="s">
        <v>141</v>
      </c>
      <c r="M3" s="115" t="s">
        <v>142</v>
      </c>
      <c r="N3" s="115" t="s">
        <v>143</v>
      </c>
      <c r="O3" s="115" t="s">
        <v>144</v>
      </c>
      <c r="P3" s="116" t="s">
        <v>136</v>
      </c>
      <c r="Q3" s="114" t="s">
        <v>138</v>
      </c>
      <c r="R3" s="115" t="s">
        <v>139</v>
      </c>
      <c r="S3" s="115" t="s">
        <v>140</v>
      </c>
      <c r="T3" s="115" t="s">
        <v>141</v>
      </c>
      <c r="U3" s="115" t="s">
        <v>142</v>
      </c>
      <c r="V3" s="115" t="s">
        <v>143</v>
      </c>
      <c r="W3" s="115" t="s">
        <v>144</v>
      </c>
      <c r="X3" s="116" t="s">
        <v>136</v>
      </c>
      <c r="Y3" s="59"/>
      <c r="AB3" s="73" t="s">
        <v>136</v>
      </c>
      <c r="AC3" s="74" t="s">
        <v>4</v>
      </c>
      <c r="AD3" s="75" t="s">
        <v>5</v>
      </c>
      <c r="AE3" s="76" t="s">
        <v>57</v>
      </c>
      <c r="AF3" s="76" t="s">
        <v>58</v>
      </c>
      <c r="AG3" s="73" t="s">
        <v>6</v>
      </c>
      <c r="AH3" s="73" t="s">
        <v>7</v>
      </c>
      <c r="AI3" s="73" t="s">
        <v>8</v>
      </c>
      <c r="AJ3" s="73" t="s">
        <v>9</v>
      </c>
      <c r="AK3" s="73" t="s">
        <v>10</v>
      </c>
      <c r="AL3" s="73" t="s">
        <v>11</v>
      </c>
      <c r="AM3" s="73" t="s">
        <v>12</v>
      </c>
      <c r="AN3" s="73" t="s">
        <v>13</v>
      </c>
      <c r="AO3" s="75" t="s">
        <v>59</v>
      </c>
      <c r="AP3" s="75" t="s">
        <v>14</v>
      </c>
      <c r="AQ3" s="75" t="s">
        <v>15</v>
      </c>
      <c r="AR3" s="73" t="s">
        <v>16</v>
      </c>
      <c r="AS3" s="76" t="s">
        <v>17</v>
      </c>
      <c r="AT3" s="73" t="s">
        <v>18</v>
      </c>
      <c r="AU3" s="73" t="s">
        <v>19</v>
      </c>
      <c r="AV3" s="73" t="s">
        <v>20</v>
      </c>
      <c r="AW3" s="75" t="s">
        <v>21</v>
      </c>
      <c r="AX3" s="73" t="s">
        <v>22</v>
      </c>
      <c r="AY3" s="77" t="s">
        <v>23</v>
      </c>
      <c r="AZ3" s="73" t="s">
        <v>24</v>
      </c>
      <c r="BA3" s="73" t="s">
        <v>25</v>
      </c>
      <c r="BB3" s="73" t="s">
        <v>26</v>
      </c>
      <c r="BC3" s="73" t="s">
        <v>27</v>
      </c>
      <c r="BD3" s="73" t="s">
        <v>28</v>
      </c>
      <c r="BE3" s="73" t="s">
        <v>29</v>
      </c>
      <c r="BF3" s="75" t="s">
        <v>30</v>
      </c>
      <c r="BG3" s="75" t="s">
        <v>31</v>
      </c>
      <c r="BH3" s="75" t="s">
        <v>32</v>
      </c>
      <c r="BI3" s="75" t="s">
        <v>33</v>
      </c>
      <c r="BJ3" s="75" t="s">
        <v>34</v>
      </c>
      <c r="BK3" s="75" t="s">
        <v>35</v>
      </c>
      <c r="BL3" s="75" t="s">
        <v>36</v>
      </c>
      <c r="BM3" s="75" t="s">
        <v>37</v>
      </c>
      <c r="BN3" s="75" t="s">
        <v>38</v>
      </c>
      <c r="BO3" s="75" t="s">
        <v>39</v>
      </c>
      <c r="BP3" s="75" t="s">
        <v>40</v>
      </c>
      <c r="BQ3" s="75" t="s">
        <v>41</v>
      </c>
      <c r="BR3" s="73" t="s">
        <v>42</v>
      </c>
      <c r="BS3" s="75" t="s">
        <v>43</v>
      </c>
      <c r="BT3" s="73" t="s">
        <v>62</v>
      </c>
      <c r="BU3" s="75" t="s">
        <v>106</v>
      </c>
      <c r="BV3" s="75" t="s">
        <v>44</v>
      </c>
      <c r="BW3" s="73" t="s">
        <v>45</v>
      </c>
      <c r="BX3" s="75" t="s">
        <v>46</v>
      </c>
      <c r="BY3" s="75" t="s">
        <v>47</v>
      </c>
      <c r="BZ3" s="75" t="s">
        <v>48</v>
      </c>
      <c r="CA3" s="76" t="s">
        <v>60</v>
      </c>
      <c r="CB3" s="172" t="s">
        <v>54</v>
      </c>
      <c r="CC3" s="172" t="s">
        <v>1</v>
      </c>
      <c r="CD3" s="172" t="s">
        <v>2</v>
      </c>
      <c r="CE3" s="172" t="s">
        <v>52</v>
      </c>
      <c r="CF3" s="172" t="s">
        <v>55</v>
      </c>
      <c r="CG3" s="172" t="s">
        <v>51</v>
      </c>
      <c r="CH3" s="172" t="s">
        <v>53</v>
      </c>
      <c r="CI3" s="172" t="s">
        <v>50</v>
      </c>
      <c r="CJ3" s="172" t="s">
        <v>157</v>
      </c>
      <c r="CK3" s="172" t="s">
        <v>158</v>
      </c>
      <c r="CL3" s="78" t="s">
        <v>3</v>
      </c>
      <c r="CM3" s="78" t="s">
        <v>56</v>
      </c>
      <c r="CO3" s="78" t="s">
        <v>128</v>
      </c>
    </row>
    <row r="4" spans="1:93">
      <c r="A4" s="93"/>
      <c r="B4" s="7"/>
      <c r="E4" s="106"/>
      <c r="F4" s="106"/>
      <c r="G4" s="93"/>
      <c r="H4" s="93"/>
      <c r="I4" s="117"/>
      <c r="J4" s="65"/>
      <c r="K4" s="65"/>
      <c r="L4" s="65"/>
      <c r="M4" s="65"/>
      <c r="N4" s="65"/>
      <c r="O4" s="65"/>
      <c r="P4" s="118"/>
      <c r="Q4" s="117"/>
      <c r="R4" s="65"/>
      <c r="S4" s="65"/>
      <c r="T4" s="65"/>
      <c r="U4" s="65"/>
      <c r="V4" s="65"/>
      <c r="W4" s="65"/>
      <c r="X4" s="118"/>
      <c r="Y4" s="93"/>
      <c r="Z4" s="53"/>
      <c r="AA4" s="93"/>
      <c r="AB4" s="7"/>
      <c r="AC4" s="6"/>
      <c r="AD4" s="3"/>
      <c r="AE4" s="5"/>
      <c r="AF4" s="5"/>
      <c r="AH4" s="5"/>
      <c r="AJ4" s="3"/>
      <c r="AK4" s="5"/>
      <c r="AL4" s="3"/>
      <c r="AN4" s="3"/>
      <c r="AO4" s="3"/>
      <c r="AP4" s="3"/>
      <c r="AQ4" s="2"/>
      <c r="AR4" s="2"/>
      <c r="AS4" s="5"/>
      <c r="AT4" s="3"/>
      <c r="AU4" s="5"/>
      <c r="AW4" s="5"/>
      <c r="AY4" s="4"/>
      <c r="BC4" s="5"/>
      <c r="BH4" s="3"/>
      <c r="BJ4" s="3"/>
      <c r="BM4" s="3"/>
      <c r="BQ4" s="3"/>
      <c r="BR4" s="3"/>
      <c r="BS4" s="3"/>
      <c r="BT4" s="4"/>
      <c r="BU4" s="5"/>
      <c r="BV4" s="3"/>
      <c r="BW4" s="2"/>
      <c r="BX4" s="3"/>
      <c r="BY4" s="2"/>
      <c r="BZ4" s="2"/>
      <c r="CA4" s="5"/>
    </row>
    <row r="5" spans="1:93">
      <c r="A5" s="93"/>
      <c r="B5" s="7"/>
      <c r="E5" s="106"/>
      <c r="F5" s="106"/>
      <c r="G5" s="93"/>
      <c r="H5" s="93"/>
      <c r="I5" s="117"/>
      <c r="J5" s="65"/>
      <c r="K5" s="65"/>
      <c r="L5" s="65"/>
      <c r="M5" s="65"/>
      <c r="N5" s="65"/>
      <c r="O5" s="65"/>
      <c r="P5" s="118"/>
      <c r="Q5" s="117"/>
      <c r="R5" s="65"/>
      <c r="S5" s="65"/>
      <c r="T5" s="65"/>
      <c r="U5" s="65"/>
      <c r="V5" s="65"/>
      <c r="W5" s="65"/>
      <c r="X5" s="118"/>
      <c r="Y5" s="93"/>
      <c r="Z5" s="53"/>
      <c r="AA5" s="93"/>
      <c r="AB5" s="7"/>
      <c r="AC5" s="6"/>
      <c r="AD5" s="3"/>
      <c r="AE5" s="5"/>
      <c r="AF5" s="5"/>
      <c r="AH5" s="5"/>
      <c r="AI5" s="3"/>
      <c r="AJ5" s="3"/>
      <c r="AK5" s="5"/>
      <c r="AL5" s="3"/>
      <c r="AN5" s="3"/>
      <c r="AO5" s="3"/>
      <c r="AP5" s="3"/>
      <c r="AQ5" s="3"/>
      <c r="AR5" s="3"/>
      <c r="AS5" s="5"/>
      <c r="AT5" s="3"/>
      <c r="AU5" s="2"/>
      <c r="AW5" s="2"/>
      <c r="AY5" s="4"/>
      <c r="BC5" s="2"/>
      <c r="BH5" s="3"/>
      <c r="BJ5" s="3"/>
      <c r="BM5" s="3"/>
      <c r="BQ5" s="3"/>
      <c r="BR5" s="3"/>
      <c r="BS5" s="3"/>
      <c r="BU5" s="2"/>
      <c r="BV5" s="3"/>
      <c r="BW5" s="3"/>
      <c r="BX5" s="3"/>
      <c r="BY5" s="3"/>
      <c r="BZ5" s="3"/>
      <c r="CA5" s="2"/>
    </row>
    <row r="6" spans="1:93">
      <c r="A6" s="93"/>
      <c r="B6" s="7"/>
      <c r="E6" s="106"/>
      <c r="F6" s="106"/>
      <c r="G6" s="93"/>
      <c r="H6" s="93"/>
      <c r="I6" s="117"/>
      <c r="J6" s="65"/>
      <c r="K6" s="65"/>
      <c r="L6" s="65"/>
      <c r="M6" s="65"/>
      <c r="N6" s="65"/>
      <c r="O6" s="65"/>
      <c r="P6" s="118"/>
      <c r="Q6" s="117"/>
      <c r="R6" s="65"/>
      <c r="S6" s="65"/>
      <c r="T6" s="65"/>
      <c r="U6" s="65"/>
      <c r="V6" s="65"/>
      <c r="W6" s="65"/>
      <c r="X6" s="118"/>
      <c r="Y6" s="93"/>
      <c r="Z6" s="53"/>
      <c r="AA6" s="93"/>
      <c r="AB6" s="7"/>
      <c r="AC6" s="6"/>
      <c r="AD6" s="3"/>
      <c r="AE6" s="5"/>
      <c r="AF6" s="5"/>
      <c r="AH6" s="2"/>
      <c r="AI6" s="3"/>
      <c r="AJ6" s="3"/>
      <c r="AK6" s="3"/>
      <c r="AL6" s="3"/>
      <c r="AN6" s="3"/>
      <c r="AO6" s="3"/>
      <c r="AP6" s="3"/>
      <c r="AQ6" s="3"/>
      <c r="AR6" s="3"/>
      <c r="AS6" s="5"/>
      <c r="AT6" s="3"/>
      <c r="AU6" s="2"/>
      <c r="AW6" s="2"/>
      <c r="AY6" s="4"/>
      <c r="BC6" s="2"/>
      <c r="BH6" s="3"/>
      <c r="BJ6" s="3"/>
      <c r="BM6" s="3"/>
      <c r="BQ6" s="3"/>
      <c r="BR6" s="3"/>
      <c r="BS6" s="3"/>
      <c r="BU6" s="3"/>
      <c r="BV6" s="3"/>
      <c r="BW6" s="3"/>
      <c r="BX6" s="3"/>
      <c r="BY6" s="3"/>
      <c r="BZ6" s="3"/>
      <c r="CA6" s="5"/>
    </row>
    <row r="7" spans="1:93" s="93" customFormat="1">
      <c r="A7" s="93">
        <v>4</v>
      </c>
      <c r="B7" s="131" t="s">
        <v>69</v>
      </c>
      <c r="C7" s="95" t="s">
        <v>69</v>
      </c>
      <c r="D7" s="93">
        <v>72.585576404292254</v>
      </c>
      <c r="E7" s="106">
        <v>32.020000000000003</v>
      </c>
      <c r="F7" s="106"/>
      <c r="G7" s="93">
        <v>4</v>
      </c>
      <c r="H7" s="93" t="s">
        <v>137</v>
      </c>
      <c r="I7" s="119"/>
      <c r="J7" s="65">
        <v>75.2</v>
      </c>
      <c r="K7" s="65">
        <v>15.6</v>
      </c>
      <c r="L7" s="65">
        <v>2.2000000000000002</v>
      </c>
      <c r="M7" s="65">
        <v>0.2</v>
      </c>
      <c r="N7" s="65"/>
      <c r="O7" s="65"/>
      <c r="P7" s="118">
        <v>6.7</v>
      </c>
      <c r="Q7" s="119"/>
      <c r="R7" s="65">
        <v>78.5</v>
      </c>
      <c r="S7" s="65">
        <v>15.2</v>
      </c>
      <c r="T7" s="65"/>
      <c r="U7" s="65"/>
      <c r="V7" s="65"/>
      <c r="W7" s="65"/>
      <c r="X7" s="118">
        <v>6.3</v>
      </c>
      <c r="Y7" s="107">
        <f>E7*(AB7/100)</f>
        <v>2.1453400000000005</v>
      </c>
      <c r="Z7" s="53">
        <f>(Y7*0.013)*10000</f>
        <v>278.89420000000007</v>
      </c>
      <c r="AA7" s="93">
        <f t="shared" ref="AA7:AA29" si="0">(AB7*0.013)*10000</f>
        <v>871</v>
      </c>
      <c r="AB7" s="7">
        <v>6.7</v>
      </c>
      <c r="AC7" s="96">
        <v>169</v>
      </c>
      <c r="AD7" s="94">
        <v>0.88562753036437236</v>
      </c>
      <c r="AE7" s="97">
        <v>93.348088531187159</v>
      </c>
      <c r="AF7" s="97">
        <v>312.34257378217228</v>
      </c>
      <c r="AG7" s="94">
        <v>2.3279352226720644</v>
      </c>
      <c r="AH7" s="98">
        <v>124.23481781376516</v>
      </c>
      <c r="AI7" s="94">
        <v>41.703441295546547</v>
      </c>
      <c r="AJ7" s="94">
        <v>2.2935222672064772</v>
      </c>
      <c r="AK7" s="94">
        <v>10.984817813765181</v>
      </c>
      <c r="AL7" s="94">
        <v>10.870445344129552</v>
      </c>
      <c r="AM7" s="94">
        <v>0.95445344129554699</v>
      </c>
      <c r="AN7" s="94">
        <v>6.2267206477732788</v>
      </c>
      <c r="AO7" s="94">
        <v>0.67307692307692291</v>
      </c>
      <c r="AP7" s="94">
        <v>0.91199999999999948</v>
      </c>
      <c r="AQ7" s="94">
        <v>1.6219999999999992</v>
      </c>
      <c r="AR7" s="94">
        <v>5.9200404858299587</v>
      </c>
      <c r="AS7" s="97">
        <v>28.522267206477729</v>
      </c>
      <c r="AT7" s="94">
        <v>6.7257085020242906</v>
      </c>
      <c r="AU7" s="98">
        <v>152.05566801619429</v>
      </c>
      <c r="AV7" s="94">
        <v>7.6578947368421044</v>
      </c>
      <c r="AW7" s="98">
        <v>10.746963562753034</v>
      </c>
      <c r="AX7" s="94">
        <v>0.17611336032388661</v>
      </c>
      <c r="AY7" s="99">
        <v>5.0607287449392704E-3</v>
      </c>
      <c r="AZ7" s="94">
        <v>0.97165991902833992</v>
      </c>
      <c r="BA7" s="94">
        <v>6.2753036437246959E-2</v>
      </c>
      <c r="BB7" s="94">
        <v>0.56275303643724683</v>
      </c>
      <c r="BC7" s="98">
        <v>27.605263157894736</v>
      </c>
      <c r="BD7" s="94">
        <v>28.573886639676115</v>
      </c>
      <c r="BE7" s="94">
        <v>64.72570850202429</v>
      </c>
      <c r="BF7" s="94">
        <v>5.4716599190283395</v>
      </c>
      <c r="BG7" s="94">
        <v>18.268218623481783</v>
      </c>
      <c r="BH7" s="94">
        <v>2.8259109311740893</v>
      </c>
      <c r="BI7" s="94">
        <v>0.40890688259109303</v>
      </c>
      <c r="BJ7" s="94">
        <v>3.1143724696356272</v>
      </c>
      <c r="BK7" s="94">
        <v>0.31578947368421051</v>
      </c>
      <c r="BL7" s="94">
        <v>1.6093117408906881</v>
      </c>
      <c r="BM7" s="94">
        <v>0.30566801619433193</v>
      </c>
      <c r="BN7" s="94">
        <v>0.9483805668016192</v>
      </c>
      <c r="BO7" s="94">
        <v>0.13259109311740891</v>
      </c>
      <c r="BP7" s="94">
        <v>0.91497975708502022</v>
      </c>
      <c r="BQ7" s="94">
        <v>0.12955465587044535</v>
      </c>
      <c r="BR7" s="94">
        <v>4.1771255060728745</v>
      </c>
      <c r="BS7" s="94">
        <v>0.52935222672064774</v>
      </c>
      <c r="BT7" s="93">
        <v>3.0000000000000001E-3</v>
      </c>
      <c r="BU7" s="94">
        <v>51.229783037475343</v>
      </c>
      <c r="BV7" s="94">
        <v>8.4008097165991877E-2</v>
      </c>
      <c r="BW7" s="94">
        <v>4.7641700404858289</v>
      </c>
      <c r="BX7" s="94">
        <v>0.45141700404858298</v>
      </c>
      <c r="BY7" s="94">
        <v>8.086032388663968</v>
      </c>
      <c r="BZ7" s="94">
        <v>6.6781376518218609</v>
      </c>
      <c r="CA7" s="97">
        <v>134.47064777327938</v>
      </c>
      <c r="CB7" s="93">
        <v>0.26591990887836514</v>
      </c>
      <c r="CC7" s="93">
        <v>6.0585876146514117E-2</v>
      </c>
      <c r="CD7" s="93">
        <v>9.4305617169234635E-2</v>
      </c>
      <c r="CE7" s="93">
        <v>0.18422492656315603</v>
      </c>
      <c r="CF7" s="93">
        <v>8.8548588214136022E-3</v>
      </c>
      <c r="CG7" s="93">
        <v>14.891514897188447</v>
      </c>
      <c r="CH7" s="93">
        <v>0.29333433247407287</v>
      </c>
      <c r="CI7" s="93">
        <v>11.5003506983994</v>
      </c>
      <c r="CJ7" s="93">
        <f>SUM(CB7:CF7)/SUM(CG7:CI7)</f>
        <v>2.3004931169098006E-2</v>
      </c>
      <c r="CL7" s="93">
        <v>0</v>
      </c>
      <c r="CM7" s="93">
        <v>1.6393825310233232E-2</v>
      </c>
      <c r="CN7" s="93">
        <f>SUM(CB7:CM7)</f>
        <v>27.338489872119933</v>
      </c>
      <c r="CO7" s="93">
        <v>27.315484940950835</v>
      </c>
    </row>
    <row r="8" spans="1:93" s="93" customFormat="1">
      <c r="A8" s="93">
        <v>5</v>
      </c>
      <c r="B8" s="131" t="s">
        <v>70</v>
      </c>
      <c r="C8" s="95" t="s">
        <v>70</v>
      </c>
      <c r="D8" s="93">
        <v>93.308118708851225</v>
      </c>
      <c r="E8" s="106">
        <v>7.74</v>
      </c>
      <c r="F8" s="106"/>
      <c r="G8" s="93">
        <v>6</v>
      </c>
      <c r="H8" s="93" t="s">
        <v>137</v>
      </c>
      <c r="I8" s="119"/>
      <c r="J8" s="65">
        <v>28.3</v>
      </c>
      <c r="K8" s="65">
        <v>50.4</v>
      </c>
      <c r="L8" s="65">
        <v>4.5999999999999996</v>
      </c>
      <c r="M8" s="65">
        <v>0.1</v>
      </c>
      <c r="N8" s="65">
        <v>4.0999999999999996</v>
      </c>
      <c r="O8" s="65"/>
      <c r="P8" s="118">
        <v>8.4</v>
      </c>
      <c r="Q8" s="119"/>
      <c r="R8" s="65">
        <v>28.3</v>
      </c>
      <c r="S8" s="65">
        <v>49.7</v>
      </c>
      <c r="T8" s="65">
        <v>5.6</v>
      </c>
      <c r="U8" s="65"/>
      <c r="V8" s="65">
        <v>7.4</v>
      </c>
      <c r="W8" s="65"/>
      <c r="X8" s="118">
        <v>9</v>
      </c>
      <c r="Y8" s="107">
        <f>E8*(AB8/100)</f>
        <v>0.65016000000000007</v>
      </c>
      <c r="Z8" s="53">
        <f t="shared" ref="Z8:Z11" si="1">(Y8*0.013)*10000</f>
        <v>84.520800000000008</v>
      </c>
      <c r="AA8" s="93">
        <f t="shared" si="0"/>
        <v>1092</v>
      </c>
      <c r="AB8" s="7">
        <v>8.4</v>
      </c>
      <c r="AC8" s="96">
        <v>77.903225806451616</v>
      </c>
      <c r="AD8" s="94">
        <v>0.78326612903225823</v>
      </c>
      <c r="AE8" s="97">
        <v>42.236686390532533</v>
      </c>
      <c r="AF8" s="97">
        <v>66.637358457716644</v>
      </c>
      <c r="AG8" s="94">
        <v>3.9415322580645165</v>
      </c>
      <c r="AH8" s="98">
        <v>22.100806451612907</v>
      </c>
      <c r="AI8" s="94">
        <v>6.4667338709677438</v>
      </c>
      <c r="AJ8" s="94">
        <v>1.4475806451612905</v>
      </c>
      <c r="AK8" s="94">
        <v>6.1018145161290329</v>
      </c>
      <c r="AL8" s="94">
        <v>5.300403225806452</v>
      </c>
      <c r="AM8" s="94">
        <v>0.31149193548387116</v>
      </c>
      <c r="AN8" s="94">
        <v>6.0584677419354849</v>
      </c>
      <c r="AO8" s="94">
        <v>1.1985887096774195</v>
      </c>
      <c r="AP8" s="94">
        <v>0.38755020080321279</v>
      </c>
      <c r="AQ8" s="94">
        <v>0.6124497991967871</v>
      </c>
      <c r="AR8" s="94">
        <v>1.2872983870967745</v>
      </c>
      <c r="AS8" s="97">
        <v>57.641129032258071</v>
      </c>
      <c r="AT8" s="94">
        <v>14.876008064516132</v>
      </c>
      <c r="AU8" s="98">
        <v>15.31350806451613</v>
      </c>
      <c r="AV8" s="94">
        <v>0.40524193548387105</v>
      </c>
      <c r="AW8" s="94">
        <v>9.8084677419354858</v>
      </c>
      <c r="AX8" s="94">
        <v>4.6370967741935484E-2</v>
      </c>
      <c r="AY8" s="99">
        <v>1.1088709677419355E-2</v>
      </c>
      <c r="AZ8" s="94">
        <v>0.15927419354838712</v>
      </c>
      <c r="BA8" s="94">
        <v>2.2177419354838714E-2</v>
      </c>
      <c r="BB8" s="94">
        <v>0.10483870967741937</v>
      </c>
      <c r="BC8" s="94">
        <v>7.2338709677419377</v>
      </c>
      <c r="BD8" s="94">
        <v>4.154233870967742</v>
      </c>
      <c r="BE8" s="94">
        <v>10.498991935483872</v>
      </c>
      <c r="BF8" s="94">
        <v>1.2600806451612905</v>
      </c>
      <c r="BG8" s="94">
        <v>5.5856854838709671</v>
      </c>
      <c r="BH8" s="94">
        <v>1.586693548387097</v>
      </c>
      <c r="BI8" s="94">
        <v>0.34677419354838712</v>
      </c>
      <c r="BJ8" s="94">
        <v>2.0836693548387095</v>
      </c>
      <c r="BK8" s="94">
        <v>0.40927419354838707</v>
      </c>
      <c r="BL8" s="94">
        <v>2.8447580645161294</v>
      </c>
      <c r="BM8" s="94">
        <v>0.57862903225806461</v>
      </c>
      <c r="BN8" s="94">
        <v>1.77116935483871</v>
      </c>
      <c r="BO8" s="94">
        <v>0.24495967741935487</v>
      </c>
      <c r="BP8" s="94">
        <v>1.6229838709677422</v>
      </c>
      <c r="BQ8" s="94">
        <v>0.21975806451612906</v>
      </c>
      <c r="BR8" s="94">
        <v>0.47076612903225817</v>
      </c>
      <c r="BS8" s="94">
        <v>2.9233870967741941E-2</v>
      </c>
      <c r="BT8" s="93">
        <v>5.0000000000000001E-3</v>
      </c>
      <c r="BU8" s="94">
        <v>20.390338645418328</v>
      </c>
      <c r="BV8" s="94">
        <v>4.1330645161290321E-2</v>
      </c>
      <c r="BW8" s="94">
        <v>1.841733870967742</v>
      </c>
      <c r="BX8" s="94">
        <v>2.2177419354838711E-2</v>
      </c>
      <c r="BY8" s="94">
        <v>1.0796370967741935</v>
      </c>
      <c r="BZ8" s="94">
        <v>0.78024193548387111</v>
      </c>
      <c r="CA8" s="98">
        <v>48.083669354838705</v>
      </c>
      <c r="CB8" s="93">
        <v>0.18536511176482107</v>
      </c>
      <c r="CC8" s="93">
        <v>0.28641251926116756</v>
      </c>
      <c r="CD8" s="93">
        <v>3.8411398611193963E-2</v>
      </c>
      <c r="CE8" s="93">
        <v>8.9671209301393592E-2</v>
      </c>
      <c r="CF8" s="93">
        <v>1.7867323047367231E-3</v>
      </c>
      <c r="CG8" s="93">
        <v>3.2542618718856495</v>
      </c>
      <c r="CH8" s="93">
        <v>1.9138780492685494E-2</v>
      </c>
      <c r="CI8" s="93">
        <v>2.5777126733505082</v>
      </c>
      <c r="CJ8" s="93">
        <f t="shared" ref="CJ8:CJ11" si="2">SUM(CB8:CF8)/SUM(CG8:CI8)</f>
        <v>0.10282606706619699</v>
      </c>
      <c r="CL8" s="93">
        <v>1.3450681395209038E-3</v>
      </c>
      <c r="CM8" s="93">
        <v>1.6328190350403014E-3</v>
      </c>
      <c r="CN8" s="93">
        <f>SUM(CB8:CM8)</f>
        <v>6.5585642512129159</v>
      </c>
      <c r="CO8" s="93">
        <v>6.4557381841467176</v>
      </c>
    </row>
    <row r="9" spans="1:93" s="93" customFormat="1">
      <c r="A9" s="93">
        <v>6</v>
      </c>
      <c r="B9" s="131" t="s">
        <v>71</v>
      </c>
      <c r="C9" s="95" t="s">
        <v>71</v>
      </c>
      <c r="D9" s="93">
        <v>93.142194497760784</v>
      </c>
      <c r="E9" s="106">
        <v>5.56</v>
      </c>
      <c r="F9" s="106"/>
      <c r="G9" s="93">
        <v>7</v>
      </c>
      <c r="H9" s="93" t="s">
        <v>137</v>
      </c>
      <c r="I9" s="164"/>
      <c r="J9" s="65">
        <v>34.1</v>
      </c>
      <c r="K9" s="65">
        <v>47.3</v>
      </c>
      <c r="L9" s="65">
        <v>8.5</v>
      </c>
      <c r="M9" s="65"/>
      <c r="N9" s="65">
        <v>3.1</v>
      </c>
      <c r="O9" s="65"/>
      <c r="P9" s="118">
        <v>4.9000000000000004</v>
      </c>
      <c r="Q9" s="164"/>
      <c r="R9" s="65">
        <v>30.6</v>
      </c>
      <c r="S9" s="65">
        <v>52.7</v>
      </c>
      <c r="T9" s="65">
        <v>9.8000000000000007</v>
      </c>
      <c r="U9" s="65"/>
      <c r="V9" s="65">
        <v>3</v>
      </c>
      <c r="W9" s="65"/>
      <c r="X9" s="118">
        <v>3.8</v>
      </c>
      <c r="Y9" s="107">
        <f>E9*(AB9/100)</f>
        <v>0.27244000000000002</v>
      </c>
      <c r="Z9" s="53">
        <f t="shared" si="1"/>
        <v>35.417200000000001</v>
      </c>
      <c r="AA9" s="93">
        <f t="shared" si="0"/>
        <v>637.00000000000011</v>
      </c>
      <c r="AB9" s="7">
        <v>4.9000000000000004</v>
      </c>
      <c r="AC9" s="96">
        <v>39.320000000000022</v>
      </c>
      <c r="AD9" s="94">
        <v>0.63900000000000035</v>
      </c>
      <c r="AE9" s="97">
        <v>55.616766467065879</v>
      </c>
      <c r="AF9" s="97">
        <v>53.605525124897262</v>
      </c>
      <c r="AG9" s="94">
        <v>2.3340000000000014</v>
      </c>
      <c r="AH9" s="98">
        <v>15.062000000000008</v>
      </c>
      <c r="AI9" s="94">
        <v>10.549000000000007</v>
      </c>
      <c r="AJ9" s="94">
        <v>1.2140000000000006</v>
      </c>
      <c r="AK9" s="94">
        <v>7.5750000000000046</v>
      </c>
      <c r="AL9" s="94">
        <v>3.0320000000000018</v>
      </c>
      <c r="AM9" s="94">
        <v>0.38500000000000001</v>
      </c>
      <c r="AN9" s="94">
        <v>4.9220000000000024</v>
      </c>
      <c r="AO9" s="94">
        <v>0.61700000000000033</v>
      </c>
      <c r="AP9" s="94">
        <v>0.31863727454909802</v>
      </c>
      <c r="AQ9" s="94">
        <v>0.57314629258517003</v>
      </c>
      <c r="AR9" s="94">
        <v>1.8130000000000008</v>
      </c>
      <c r="AS9" s="97">
        <v>59.520000000000032</v>
      </c>
      <c r="AT9" s="94">
        <v>11.697000000000006</v>
      </c>
      <c r="AU9" s="98">
        <v>30.291000000000015</v>
      </c>
      <c r="AV9" s="94">
        <v>0.93200000000000061</v>
      </c>
      <c r="AW9" s="94">
        <v>8.0520000000000032</v>
      </c>
      <c r="AX9" s="94">
        <v>4.8000000000000029E-2</v>
      </c>
      <c r="AY9" s="99">
        <v>7.0000000000000045E-3</v>
      </c>
      <c r="AZ9" s="94">
        <v>0.21800000000000014</v>
      </c>
      <c r="BA9" s="94" t="s">
        <v>65</v>
      </c>
      <c r="BB9" s="94">
        <v>2.6220000000000012</v>
      </c>
      <c r="BC9" s="98">
        <v>10.368000000000006</v>
      </c>
      <c r="BD9" s="94">
        <v>1.7610000000000012</v>
      </c>
      <c r="BE9" s="94">
        <v>5.1990000000000025</v>
      </c>
      <c r="BF9" s="94">
        <v>0.67000000000000037</v>
      </c>
      <c r="BG9" s="94">
        <v>3.3710000000000022</v>
      </c>
      <c r="BH9" s="94">
        <v>1.0340000000000007</v>
      </c>
      <c r="BI9" s="94">
        <v>0.24200000000000013</v>
      </c>
      <c r="BJ9" s="94">
        <v>1.517000000000001</v>
      </c>
      <c r="BK9" s="94">
        <v>0.31400000000000017</v>
      </c>
      <c r="BL9" s="94">
        <v>2.2060000000000017</v>
      </c>
      <c r="BM9" s="94">
        <v>0.44600000000000029</v>
      </c>
      <c r="BN9" s="94">
        <v>1.3930000000000009</v>
      </c>
      <c r="BO9" s="94">
        <v>0.19100000000000011</v>
      </c>
      <c r="BP9" s="94">
        <v>1.2520000000000007</v>
      </c>
      <c r="BQ9" s="94">
        <v>0.17600000000000007</v>
      </c>
      <c r="BR9" s="94">
        <v>0.85900000000000054</v>
      </c>
      <c r="BS9" s="94">
        <v>5.5000000000000042E-2</v>
      </c>
      <c r="BT9" s="93">
        <v>2E-3</v>
      </c>
      <c r="BU9" s="94">
        <v>58.798649951783986</v>
      </c>
      <c r="BV9" s="94">
        <v>6.1000000000000033E-2</v>
      </c>
      <c r="BW9" s="94">
        <v>1.2450000000000008</v>
      </c>
      <c r="BX9" s="94">
        <v>0.11200000000000007</v>
      </c>
      <c r="BY9" s="94">
        <v>2.237000000000001</v>
      </c>
      <c r="BZ9" s="94">
        <v>1.0860000000000007</v>
      </c>
      <c r="CA9" s="98">
        <v>31.469000000000019</v>
      </c>
      <c r="CB9" s="93">
        <v>0.14058501279590394</v>
      </c>
      <c r="CC9" s="93">
        <v>0.17075935700575648</v>
      </c>
      <c r="CD9" s="93">
        <v>3.7032149712091768E-2</v>
      </c>
      <c r="CE9" s="93">
        <v>0.12138315738963414</v>
      </c>
      <c r="CF9" s="93">
        <v>2.6265395073576197E-3</v>
      </c>
      <c r="CG9" s="93">
        <v>3.5365702975047641</v>
      </c>
      <c r="CH9" s="93">
        <v>3.8815179142673961E-2</v>
      </c>
      <c r="CI9" s="93">
        <v>2.6752299264235182</v>
      </c>
      <c r="CJ9" s="93">
        <f t="shared" si="2"/>
        <v>7.5574353235468378E-2</v>
      </c>
      <c r="CL9" s="93">
        <v>3.8403710812539611E-4</v>
      </c>
      <c r="CM9" s="93">
        <v>7.4064299424183536E-4</v>
      </c>
      <c r="CN9" s="93">
        <f>SUM(CB9:CM9)</f>
        <v>6.799700652819535</v>
      </c>
      <c r="CO9" s="93">
        <v>6.7241262995840669</v>
      </c>
    </row>
    <row r="10" spans="1:93" s="93" customFormat="1">
      <c r="A10" s="93">
        <v>7</v>
      </c>
      <c r="B10" s="132" t="s">
        <v>72</v>
      </c>
      <c r="C10" s="95" t="s">
        <v>72</v>
      </c>
      <c r="D10" s="93">
        <v>92.690637693338843</v>
      </c>
      <c r="E10" s="106">
        <v>9.66</v>
      </c>
      <c r="F10" s="106"/>
      <c r="G10" s="93">
        <v>9</v>
      </c>
      <c r="H10" s="93" t="s">
        <v>137</v>
      </c>
      <c r="I10" s="164">
        <v>7</v>
      </c>
      <c r="J10" s="65">
        <v>24.6</v>
      </c>
      <c r="K10" s="65">
        <v>22</v>
      </c>
      <c r="L10" s="65">
        <v>3.8</v>
      </c>
      <c r="M10" s="65">
        <v>22.9</v>
      </c>
      <c r="N10" s="65">
        <v>8.1</v>
      </c>
      <c r="O10" s="65">
        <v>0.6</v>
      </c>
      <c r="P10" s="118">
        <v>3.7</v>
      </c>
      <c r="Q10" s="164"/>
      <c r="R10" s="65"/>
      <c r="S10" s="65"/>
      <c r="T10" s="65"/>
      <c r="U10" s="65"/>
      <c r="V10" s="65"/>
      <c r="W10" s="65"/>
      <c r="X10" s="118"/>
      <c r="Y10" s="93">
        <f>E10*(AB10/100)</f>
        <v>0.35742000000000007</v>
      </c>
      <c r="Z10" s="53">
        <f t="shared" si="1"/>
        <v>46.464600000000004</v>
      </c>
      <c r="AA10" s="93">
        <f t="shared" si="0"/>
        <v>480.99999999999994</v>
      </c>
      <c r="AB10" s="7">
        <v>3.7</v>
      </c>
      <c r="AC10" s="96">
        <v>25.423387096774196</v>
      </c>
      <c r="AD10" s="94">
        <v>0.53434343434343401</v>
      </c>
      <c r="AE10" s="97">
        <v>62.052104208416829</v>
      </c>
      <c r="AF10" s="97">
        <v>60.037152809131854</v>
      </c>
      <c r="AG10" s="94">
        <v>2.6252525252525301</v>
      </c>
      <c r="AH10" s="98">
        <v>15.017171717171699</v>
      </c>
      <c r="AI10" s="94">
        <v>9.6252525252525292</v>
      </c>
      <c r="AJ10" s="94">
        <v>3.5747474747474701</v>
      </c>
      <c r="AK10" s="94">
        <v>18.6212121212121</v>
      </c>
      <c r="AL10" s="94">
        <v>27.0848484848485</v>
      </c>
      <c r="AM10" s="94">
        <v>12.741414141414101</v>
      </c>
      <c r="AN10" s="94">
        <v>4.6313131313131297</v>
      </c>
      <c r="AO10" s="94">
        <v>0.648484848484849</v>
      </c>
      <c r="AP10" s="94">
        <v>2.1723107569721098</v>
      </c>
      <c r="AQ10" s="94">
        <v>2.48306772908367</v>
      </c>
      <c r="AR10" s="94">
        <v>1.3454545454545499</v>
      </c>
      <c r="AS10" s="97">
        <v>49.377777777777801</v>
      </c>
      <c r="AT10" s="94">
        <v>15.866666666666699</v>
      </c>
      <c r="AU10" s="98">
        <v>44.488888888888901</v>
      </c>
      <c r="AV10" s="94">
        <v>3.9303030303030302</v>
      </c>
      <c r="AW10" s="94">
        <v>6.1191919191919197</v>
      </c>
      <c r="AX10" s="94">
        <v>0.12929292929292899</v>
      </c>
      <c r="AY10" s="99">
        <v>2.12121212121212E-2</v>
      </c>
      <c r="AZ10" s="94">
        <v>0.81414141414141405</v>
      </c>
      <c r="BA10" s="94">
        <v>0.155555555555556</v>
      </c>
      <c r="BB10" s="94">
        <v>0.124242424242424</v>
      </c>
      <c r="BC10" s="98">
        <v>12.4050505050505</v>
      </c>
      <c r="BD10" s="94">
        <v>5.9707070707070704</v>
      </c>
      <c r="BE10" s="94">
        <v>22.573737373737401</v>
      </c>
      <c r="BF10" s="94">
        <v>3.86262626262626</v>
      </c>
      <c r="BG10" s="94">
        <v>21.466666666666701</v>
      </c>
      <c r="BH10" s="94">
        <v>6.03939393939394</v>
      </c>
      <c r="BI10" s="94">
        <v>0.783838383838384</v>
      </c>
      <c r="BJ10" s="94">
        <v>5.4383838383838397</v>
      </c>
      <c r="BK10" s="94">
        <v>0.71919191919191905</v>
      </c>
      <c r="BL10" s="94">
        <v>3.4090909090909101</v>
      </c>
      <c r="BM10" s="94">
        <v>0.60101010101010099</v>
      </c>
      <c r="BN10" s="94">
        <v>1.5202020202020201</v>
      </c>
      <c r="BO10" s="94">
        <v>0.20404040404040399</v>
      </c>
      <c r="BP10" s="94">
        <v>1.3828282828282801</v>
      </c>
      <c r="BQ10" s="94">
        <v>0.18484848484848501</v>
      </c>
      <c r="BR10" s="94">
        <v>1.2646464646464599</v>
      </c>
      <c r="BS10" s="94">
        <v>0.25555555555555598</v>
      </c>
      <c r="BT10" s="93">
        <v>3.0000000000000001E-3</v>
      </c>
      <c r="BU10" s="94">
        <v>60.857684681464569</v>
      </c>
      <c r="BV10" s="94">
        <v>0.51010101010101006</v>
      </c>
      <c r="BW10" s="94">
        <v>21.079797979797998</v>
      </c>
      <c r="BX10" s="94">
        <v>0.43636363636363601</v>
      </c>
      <c r="BY10" s="94">
        <v>3.4535353535353499</v>
      </c>
      <c r="BZ10" s="94">
        <v>1.3868686868686899</v>
      </c>
      <c r="CA10" s="98">
        <v>90.023232323232421</v>
      </c>
      <c r="CB10" s="93">
        <v>2.1628403065410367</v>
      </c>
      <c r="CC10" s="93">
        <v>0.34792564579707103</v>
      </c>
      <c r="CD10" s="93">
        <v>3.442709646437405E-2</v>
      </c>
      <c r="CE10" s="93">
        <v>5.1604097885027761E-2</v>
      </c>
      <c r="CF10" s="93">
        <v>2.8141044880645454E-3</v>
      </c>
      <c r="CG10" s="93">
        <v>2.4201298597355092</v>
      </c>
      <c r="CH10" s="93">
        <v>0.12718290413590413</v>
      </c>
      <c r="CI10" s="93">
        <v>1.7293951217560297</v>
      </c>
      <c r="CJ10" s="93">
        <f t="shared" si="2"/>
        <v>0.60785335840027355</v>
      </c>
      <c r="CL10" s="93">
        <v>2.3682333873582149E-3</v>
      </c>
      <c r="CM10" s="93">
        <v>1.3010664905856858E-3</v>
      </c>
      <c r="CN10" s="93">
        <f>SUM(CB10:CM10)</f>
        <v>7.4878417950812342</v>
      </c>
      <c r="CO10" s="93">
        <v>6.8799884366809607</v>
      </c>
    </row>
    <row r="11" spans="1:93" s="93" customFormat="1">
      <c r="A11" s="93">
        <v>8</v>
      </c>
      <c r="B11" s="130" t="s">
        <v>73</v>
      </c>
      <c r="C11" s="95" t="s">
        <v>73</v>
      </c>
      <c r="D11" s="93">
        <v>93.941516722374502</v>
      </c>
      <c r="E11" s="106">
        <v>6.32</v>
      </c>
      <c r="F11" s="106"/>
      <c r="G11" s="93">
        <v>8</v>
      </c>
      <c r="H11" s="93" t="s">
        <v>137</v>
      </c>
      <c r="I11" s="164"/>
      <c r="J11" s="65">
        <v>37.6</v>
      </c>
      <c r="K11" s="65">
        <v>31</v>
      </c>
      <c r="L11" s="65">
        <v>4.7</v>
      </c>
      <c r="M11" s="65">
        <v>0.3</v>
      </c>
      <c r="N11" s="65">
        <v>19.2</v>
      </c>
      <c r="O11" s="65"/>
      <c r="P11" s="118">
        <v>5.2</v>
      </c>
      <c r="Q11" s="164"/>
      <c r="R11" s="65">
        <v>39</v>
      </c>
      <c r="S11" s="65">
        <v>34</v>
      </c>
      <c r="T11" s="65">
        <v>6.1</v>
      </c>
      <c r="U11" s="65"/>
      <c r="V11" s="65">
        <v>15.6</v>
      </c>
      <c r="W11" s="65"/>
      <c r="X11" s="118">
        <v>5.4</v>
      </c>
      <c r="Y11" s="93">
        <f>E11*(AB11/100)</f>
        <v>0.32864000000000004</v>
      </c>
      <c r="Z11" s="53">
        <f t="shared" si="1"/>
        <v>42.723200000000006</v>
      </c>
      <c r="AA11" s="93">
        <f t="shared" si="0"/>
        <v>675.99999999999989</v>
      </c>
      <c r="AB11" s="7">
        <v>5.2</v>
      </c>
      <c r="AC11" s="96">
        <v>67.53012048192771</v>
      </c>
      <c r="AD11" s="94">
        <v>0.4568273092369477</v>
      </c>
      <c r="AE11" s="97">
        <v>27.896999999999981</v>
      </c>
      <c r="AF11" s="97">
        <v>35.295495979647185</v>
      </c>
      <c r="AG11" s="94">
        <v>2.8273092369477903</v>
      </c>
      <c r="AH11" s="98">
        <v>10.072289156626503</v>
      </c>
      <c r="AI11" s="94">
        <v>6.0953815261044166</v>
      </c>
      <c r="AJ11" s="94">
        <v>1.3453815261044173</v>
      </c>
      <c r="AK11" s="94">
        <v>6.7761044176706822</v>
      </c>
      <c r="AL11" s="94">
        <v>4.6224899598393563</v>
      </c>
      <c r="AM11" s="94">
        <v>0.30622489959839411</v>
      </c>
      <c r="AN11" s="94">
        <v>4.7510040160642566</v>
      </c>
      <c r="AO11" s="94">
        <v>0.52911646586345373</v>
      </c>
      <c r="AP11" s="94">
        <v>20.845544554455447</v>
      </c>
      <c r="AQ11" s="94">
        <v>1.0712871287128714</v>
      </c>
      <c r="AR11" s="94">
        <v>0.88453815261044155</v>
      </c>
      <c r="AS11" s="97">
        <v>28.775100401606419</v>
      </c>
      <c r="AT11" s="94">
        <v>17.61546184738955</v>
      </c>
      <c r="AU11" s="98">
        <v>22.541164658634532</v>
      </c>
      <c r="AV11" s="94">
        <v>0.70883534136546178</v>
      </c>
      <c r="AW11" s="94">
        <v>4.9779116465863442</v>
      </c>
      <c r="AX11" s="94">
        <v>3.6144578313253004E-2</v>
      </c>
      <c r="AY11" s="99">
        <v>1.5060240963855418E-2</v>
      </c>
      <c r="AZ11" s="94">
        <v>0.26305220883534136</v>
      </c>
      <c r="BA11" s="94">
        <v>2.6104417670682726E-2</v>
      </c>
      <c r="BB11" s="94">
        <v>8.2329317269076274E-2</v>
      </c>
      <c r="BC11" s="94">
        <v>5.0481927710843371</v>
      </c>
      <c r="BD11" s="94">
        <v>1.9989959839357427</v>
      </c>
      <c r="BE11" s="94">
        <v>6.8222891566265043</v>
      </c>
      <c r="BF11" s="94">
        <v>0.98393574297188735</v>
      </c>
      <c r="BG11" s="94">
        <v>5.2861445783132517</v>
      </c>
      <c r="BH11" s="94">
        <v>1.8273092369477908</v>
      </c>
      <c r="BI11" s="94">
        <v>0.3433734939759035</v>
      </c>
      <c r="BJ11" s="94">
        <v>2.4628514056224891</v>
      </c>
      <c r="BK11" s="94">
        <v>0.48594377510040149</v>
      </c>
      <c r="BL11" s="94">
        <v>3.1827309236947792</v>
      </c>
      <c r="BM11" s="94">
        <v>0.62851405622489942</v>
      </c>
      <c r="BN11" s="94">
        <v>1.8383534136546182</v>
      </c>
      <c r="BO11" s="94">
        <v>0.22991967871485941</v>
      </c>
      <c r="BP11" s="94">
        <v>1.5261044176706824</v>
      </c>
      <c r="BQ11" s="94">
        <v>0.21485943775100394</v>
      </c>
      <c r="BR11" s="94">
        <v>0.68975903614457801</v>
      </c>
      <c r="BS11" s="94">
        <v>3.3132530120481923E-2</v>
      </c>
      <c r="BT11" s="93">
        <v>4.0000000000000001E-3</v>
      </c>
      <c r="BU11" s="94">
        <v>23.83187250996016</v>
      </c>
      <c r="BV11" s="94">
        <v>1.506024096385542E-2</v>
      </c>
      <c r="BW11" s="94">
        <v>1.2218875502008029</v>
      </c>
      <c r="BX11" s="94">
        <v>1.8072289156626512E-2</v>
      </c>
      <c r="BY11" s="94">
        <v>0.92469879518072262</v>
      </c>
      <c r="BZ11" s="94">
        <v>0.71887550200803185</v>
      </c>
      <c r="CA11" s="98">
        <v>45.446787148594353</v>
      </c>
      <c r="CB11" s="93">
        <v>0.18902467826191557</v>
      </c>
      <c r="CC11" s="93">
        <v>0.42530552608930994</v>
      </c>
      <c r="CD11" s="93">
        <v>3.0716510217561277E-2</v>
      </c>
      <c r="CE11" s="93">
        <v>5.4708103996958253E-2</v>
      </c>
      <c r="CF11" s="93">
        <v>1.2541060384684782E-3</v>
      </c>
      <c r="CG11" s="93">
        <v>2.7972017292796925</v>
      </c>
      <c r="CH11" s="93">
        <v>2.4597442107159525E-2</v>
      </c>
      <c r="CI11" s="93">
        <v>2.102293697336048</v>
      </c>
      <c r="CJ11" s="93">
        <f t="shared" si="2"/>
        <v>0.14236305920566958</v>
      </c>
      <c r="CL11" s="93">
        <v>3.2412885535296415E-3</v>
      </c>
      <c r="CM11" s="93">
        <v>1.2541060384684782E-3</v>
      </c>
      <c r="CN11" s="93">
        <f>SUM(CB11:CM11)</f>
        <v>5.7719602471247802</v>
      </c>
      <c r="CO11" s="93">
        <v>5.6295971879191109</v>
      </c>
    </row>
    <row r="12" spans="1:93" s="103" customFormat="1">
      <c r="A12" s="93"/>
      <c r="B12" s="8"/>
      <c r="C12" s="95"/>
      <c r="D12" s="93"/>
      <c r="E12" s="106"/>
      <c r="F12" s="106"/>
      <c r="G12" s="93"/>
      <c r="H12" s="93"/>
      <c r="I12" s="165"/>
      <c r="J12" s="65"/>
      <c r="K12" s="65"/>
      <c r="L12" s="65"/>
      <c r="M12" s="65"/>
      <c r="N12" s="65"/>
      <c r="O12" s="65"/>
      <c r="P12" s="121"/>
      <c r="Q12" s="165"/>
      <c r="R12" s="65"/>
      <c r="S12" s="65"/>
      <c r="T12" s="65"/>
      <c r="U12" s="65"/>
      <c r="V12" s="65"/>
      <c r="W12" s="65"/>
      <c r="X12" s="121"/>
      <c r="Y12" s="93"/>
      <c r="Z12" s="134"/>
      <c r="AA12" s="93"/>
      <c r="AB12" s="8"/>
      <c r="AC12" s="101"/>
      <c r="AD12" s="100"/>
      <c r="AE12" s="102"/>
      <c r="AF12" s="102"/>
      <c r="AO12" s="102"/>
      <c r="AP12" s="100"/>
      <c r="AQ12" s="100"/>
      <c r="AR12" s="104"/>
      <c r="AS12" s="102"/>
      <c r="AT12" s="100"/>
      <c r="AW12" s="100"/>
      <c r="AX12" s="100"/>
      <c r="AY12" s="105"/>
      <c r="AZ12" s="100"/>
      <c r="BA12" s="100"/>
      <c r="BF12" s="100"/>
      <c r="BG12" s="100"/>
      <c r="BH12" s="100"/>
      <c r="BI12" s="100"/>
      <c r="BJ12" s="100"/>
      <c r="BK12" s="100"/>
      <c r="BL12" s="100"/>
      <c r="BM12" s="100"/>
      <c r="BN12" s="100"/>
      <c r="BO12" s="100"/>
      <c r="BP12" s="100"/>
      <c r="BQ12" s="100"/>
      <c r="BS12" s="100"/>
      <c r="BU12" s="100"/>
      <c r="BV12" s="100"/>
      <c r="BX12" s="100"/>
      <c r="BY12" s="100"/>
      <c r="BZ12" s="100"/>
      <c r="CA12" s="102"/>
      <c r="CN12" s="93"/>
    </row>
    <row r="13" spans="1:93" s="103" customFormat="1">
      <c r="A13" s="93"/>
      <c r="B13" s="8"/>
      <c r="C13" s="95"/>
      <c r="D13" s="93"/>
      <c r="E13" s="106"/>
      <c r="F13" s="106"/>
      <c r="G13" s="93"/>
      <c r="H13" s="93"/>
      <c r="I13" s="165"/>
      <c r="J13" s="65"/>
      <c r="K13" s="65"/>
      <c r="L13" s="65"/>
      <c r="M13" s="65"/>
      <c r="N13" s="65"/>
      <c r="O13" s="65"/>
      <c r="P13" s="121"/>
      <c r="Q13" s="165"/>
      <c r="R13" s="65"/>
      <c r="S13" s="65"/>
      <c r="T13" s="65"/>
      <c r="U13" s="65"/>
      <c r="V13" s="65"/>
      <c r="W13" s="65"/>
      <c r="X13" s="121"/>
      <c r="Y13" s="93"/>
      <c r="Z13" s="134"/>
      <c r="AA13" s="93"/>
      <c r="AB13" s="8"/>
      <c r="AC13" s="101"/>
      <c r="AD13" s="100"/>
      <c r="AE13" s="102"/>
      <c r="AF13" s="102"/>
      <c r="AO13" s="102"/>
      <c r="AP13" s="100"/>
      <c r="AQ13" s="100"/>
      <c r="AS13" s="102"/>
      <c r="AT13" s="100"/>
      <c r="AW13" s="100"/>
      <c r="AX13" s="100"/>
      <c r="AY13" s="105"/>
      <c r="AZ13" s="100"/>
      <c r="BA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S13" s="100"/>
      <c r="BU13" s="100"/>
      <c r="BV13" s="100"/>
      <c r="BX13" s="100"/>
      <c r="BY13" s="100"/>
      <c r="BZ13" s="100"/>
      <c r="CA13" s="102"/>
      <c r="CN13" s="93"/>
    </row>
    <row r="14" spans="1:93" s="103" customFormat="1">
      <c r="A14" s="93"/>
      <c r="B14" s="8"/>
      <c r="C14" s="95"/>
      <c r="D14" s="93"/>
      <c r="E14" s="106"/>
      <c r="F14" s="106"/>
      <c r="G14" s="93"/>
      <c r="H14" s="93"/>
      <c r="I14" s="165"/>
      <c r="J14" s="65"/>
      <c r="K14" s="65"/>
      <c r="L14" s="65"/>
      <c r="M14" s="65"/>
      <c r="N14" s="65"/>
      <c r="O14" s="65"/>
      <c r="P14" s="121"/>
      <c r="Q14" s="165"/>
      <c r="R14" s="65"/>
      <c r="S14" s="65"/>
      <c r="T14" s="65"/>
      <c r="U14" s="65"/>
      <c r="V14" s="65"/>
      <c r="W14" s="65"/>
      <c r="X14" s="121"/>
      <c r="Y14" s="93"/>
      <c r="Z14" s="134"/>
      <c r="AA14" s="93"/>
      <c r="AB14" s="8"/>
      <c r="AC14" s="101"/>
      <c r="AD14" s="100"/>
      <c r="AE14" s="102"/>
      <c r="AF14" s="102"/>
      <c r="AO14" s="102"/>
      <c r="AP14" s="100"/>
      <c r="AQ14" s="100"/>
      <c r="AR14" s="104"/>
      <c r="AS14" s="102"/>
      <c r="AT14" s="100"/>
      <c r="AW14" s="100"/>
      <c r="AX14" s="100"/>
      <c r="AY14" s="105"/>
      <c r="AZ14" s="100"/>
      <c r="BA14" s="100"/>
      <c r="BF14" s="100"/>
      <c r="BG14" s="100"/>
      <c r="BH14" s="100"/>
      <c r="BI14" s="100"/>
      <c r="BJ14" s="100"/>
      <c r="BK14" s="100"/>
      <c r="BL14" s="100"/>
      <c r="BM14" s="100"/>
      <c r="BN14" s="100"/>
      <c r="BO14" s="100"/>
      <c r="BP14" s="100"/>
      <c r="BQ14" s="100"/>
      <c r="BS14" s="100"/>
      <c r="BU14" s="100"/>
      <c r="BV14" s="100"/>
      <c r="BX14" s="100"/>
      <c r="BY14" s="100"/>
      <c r="BZ14" s="100"/>
      <c r="CA14" s="102"/>
      <c r="CN14" s="93"/>
    </row>
    <row r="15" spans="1:93" s="103" customFormat="1">
      <c r="A15" s="93"/>
      <c r="B15" s="8"/>
      <c r="C15" s="95"/>
      <c r="D15" s="93"/>
      <c r="E15" s="106"/>
      <c r="F15" s="106"/>
      <c r="G15" s="93"/>
      <c r="H15" s="93"/>
      <c r="I15" s="165"/>
      <c r="J15" s="65"/>
      <c r="K15" s="65"/>
      <c r="L15" s="65"/>
      <c r="M15" s="65"/>
      <c r="N15" s="65"/>
      <c r="O15" s="65"/>
      <c r="P15" s="121"/>
      <c r="Q15" s="165"/>
      <c r="R15" s="65"/>
      <c r="S15" s="65"/>
      <c r="T15" s="65"/>
      <c r="U15" s="65"/>
      <c r="V15" s="65"/>
      <c r="W15" s="65"/>
      <c r="X15" s="121"/>
      <c r="Y15" s="93"/>
      <c r="Z15" s="134"/>
      <c r="AA15" s="93"/>
      <c r="AB15" s="8"/>
      <c r="AC15" s="101"/>
      <c r="AD15" s="100"/>
      <c r="AE15" s="102"/>
      <c r="AF15" s="102"/>
      <c r="AO15" s="102"/>
      <c r="AP15" s="100"/>
      <c r="AQ15" s="100"/>
      <c r="AR15" s="104"/>
      <c r="AS15" s="102"/>
      <c r="AT15" s="100"/>
      <c r="AW15" s="100"/>
      <c r="AX15" s="100"/>
      <c r="AY15" s="105"/>
      <c r="AZ15" s="100"/>
      <c r="BA15" s="100"/>
      <c r="BD15" s="102"/>
      <c r="BF15" s="100"/>
      <c r="BG15" s="100"/>
      <c r="BH15" s="100"/>
      <c r="BI15" s="100"/>
      <c r="BJ15" s="100"/>
      <c r="BK15" s="100"/>
      <c r="BL15" s="100"/>
      <c r="BM15" s="100"/>
      <c r="BN15" s="100"/>
      <c r="BO15" s="100"/>
      <c r="BP15" s="100"/>
      <c r="BQ15" s="100"/>
      <c r="BS15" s="100"/>
      <c r="BU15" s="100"/>
      <c r="BV15" s="100"/>
      <c r="BX15" s="100"/>
      <c r="BY15" s="100"/>
      <c r="BZ15" s="100"/>
      <c r="CA15" s="102"/>
      <c r="CN15" s="93"/>
    </row>
    <row r="16" spans="1:93" s="93" customFormat="1">
      <c r="B16" s="7"/>
      <c r="C16" s="95"/>
      <c r="E16" s="106"/>
      <c r="F16" s="106"/>
      <c r="I16" s="164"/>
      <c r="J16" s="65"/>
      <c r="K16" s="65"/>
      <c r="L16" s="65"/>
      <c r="M16" s="65"/>
      <c r="N16" s="65"/>
      <c r="O16" s="65"/>
      <c r="P16" s="118"/>
      <c r="Q16" s="164"/>
      <c r="R16" s="65"/>
      <c r="S16" s="65"/>
      <c r="T16" s="65"/>
      <c r="U16" s="65"/>
      <c r="V16" s="65"/>
      <c r="W16" s="65"/>
      <c r="X16" s="118"/>
      <c r="Z16" s="53"/>
      <c r="AB16" s="7"/>
      <c r="AC16" s="96"/>
      <c r="AD16" s="94"/>
      <c r="AE16" s="97"/>
      <c r="AF16" s="97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7"/>
      <c r="AT16" s="94"/>
      <c r="AU16" s="94"/>
      <c r="AV16" s="94"/>
      <c r="AW16" s="94"/>
      <c r="AX16" s="94"/>
      <c r="AY16" s="99"/>
      <c r="AZ16" s="94"/>
      <c r="BA16" s="94"/>
      <c r="BB16" s="94"/>
      <c r="BC16" s="94"/>
      <c r="BD16" s="94"/>
      <c r="BE16" s="94"/>
      <c r="BF16" s="94"/>
      <c r="BG16" s="94"/>
      <c r="BH16" s="94"/>
      <c r="BI16" s="94"/>
      <c r="BJ16" s="94"/>
      <c r="BK16" s="94"/>
      <c r="BL16" s="94"/>
      <c r="BM16" s="94"/>
      <c r="BN16" s="94"/>
      <c r="BO16" s="94"/>
      <c r="BP16" s="94"/>
      <c r="BQ16" s="94"/>
      <c r="BR16" s="94"/>
      <c r="BS16" s="99"/>
      <c r="BU16" s="98"/>
      <c r="BV16" s="94"/>
      <c r="BW16" s="94"/>
      <c r="BX16" s="94"/>
      <c r="BY16" s="94"/>
      <c r="BZ16" s="94"/>
      <c r="CA16" s="98"/>
    </row>
    <row r="17" spans="1:93" s="93" customFormat="1">
      <c r="B17" s="7"/>
      <c r="C17" s="95"/>
      <c r="E17" s="106"/>
      <c r="F17" s="106"/>
      <c r="I17" s="164"/>
      <c r="J17" s="65"/>
      <c r="K17" s="65"/>
      <c r="L17" s="65"/>
      <c r="M17" s="65"/>
      <c r="N17" s="65"/>
      <c r="O17" s="65"/>
      <c r="P17" s="118"/>
      <c r="Q17" s="164"/>
      <c r="R17" s="65"/>
      <c r="S17" s="65"/>
      <c r="T17" s="65"/>
      <c r="U17" s="65"/>
      <c r="V17" s="65"/>
      <c r="W17" s="65"/>
      <c r="X17" s="118"/>
      <c r="Z17" s="53"/>
      <c r="AB17" s="7"/>
      <c r="AC17" s="96"/>
      <c r="AD17" s="94"/>
      <c r="AE17" s="97"/>
      <c r="AF17" s="97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7"/>
      <c r="AT17" s="94"/>
      <c r="AU17" s="94"/>
      <c r="AV17" s="94"/>
      <c r="AW17" s="94"/>
      <c r="AX17" s="94"/>
      <c r="AY17" s="99"/>
      <c r="AZ17" s="94"/>
      <c r="BA17" s="94"/>
      <c r="BB17" s="94"/>
      <c r="BC17" s="94"/>
      <c r="BD17" s="94"/>
      <c r="BE17" s="98"/>
      <c r="BF17" s="94"/>
      <c r="BG17" s="94"/>
      <c r="BH17" s="94"/>
      <c r="BI17" s="94"/>
      <c r="BJ17" s="94"/>
      <c r="BK17" s="94"/>
      <c r="BL17" s="94"/>
      <c r="BM17" s="94"/>
      <c r="BN17" s="94"/>
      <c r="BO17" s="94"/>
      <c r="BP17" s="94"/>
      <c r="BQ17" s="94"/>
      <c r="BR17" s="94"/>
      <c r="BS17" s="94"/>
      <c r="BU17" s="94"/>
      <c r="BV17" s="94"/>
      <c r="BW17" s="94"/>
      <c r="BX17" s="94"/>
      <c r="BY17" s="94"/>
      <c r="BZ17" s="94"/>
      <c r="CA17" s="98"/>
    </row>
    <row r="18" spans="1:93" s="93" customFormat="1">
      <c r="B18" s="7"/>
      <c r="C18" s="95"/>
      <c r="E18" s="106"/>
      <c r="F18" s="106"/>
      <c r="I18" s="164"/>
      <c r="J18" s="65"/>
      <c r="K18" s="65"/>
      <c r="L18" s="65"/>
      <c r="M18" s="65"/>
      <c r="N18" s="65"/>
      <c r="O18" s="65"/>
      <c r="P18" s="118"/>
      <c r="Q18" s="164"/>
      <c r="R18" s="65"/>
      <c r="S18" s="65"/>
      <c r="T18" s="65"/>
      <c r="U18" s="65"/>
      <c r="V18" s="65"/>
      <c r="W18" s="65"/>
      <c r="X18" s="118"/>
      <c r="Z18" s="53"/>
      <c r="AB18" s="7"/>
      <c r="AC18" s="96"/>
      <c r="AD18" s="94"/>
      <c r="AE18" s="97"/>
      <c r="AF18" s="97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7"/>
      <c r="AT18" s="94"/>
      <c r="AU18" s="94"/>
      <c r="AV18" s="94"/>
      <c r="AW18" s="94"/>
      <c r="AX18" s="94"/>
      <c r="AY18" s="99"/>
      <c r="AZ18" s="94"/>
      <c r="BA18" s="94"/>
      <c r="BB18" s="94"/>
      <c r="BC18" s="98"/>
      <c r="BD18" s="94"/>
      <c r="BE18" s="98"/>
      <c r="BF18" s="94"/>
      <c r="BG18" s="94"/>
      <c r="BH18" s="94"/>
      <c r="BI18" s="94"/>
      <c r="BJ18" s="94"/>
      <c r="BK18" s="94"/>
      <c r="BL18" s="94"/>
      <c r="BM18" s="94"/>
      <c r="BN18" s="94"/>
      <c r="BO18" s="94"/>
      <c r="BP18" s="94"/>
      <c r="BQ18" s="94"/>
      <c r="BR18" s="94"/>
      <c r="BS18" s="94"/>
      <c r="BU18" s="94"/>
      <c r="BV18" s="94"/>
      <c r="BW18" s="94"/>
      <c r="BX18" s="94"/>
      <c r="BY18" s="94"/>
      <c r="BZ18" s="94"/>
      <c r="CA18" s="98"/>
    </row>
    <row r="19" spans="1:93" s="93" customFormat="1">
      <c r="B19" s="7"/>
      <c r="C19" s="95"/>
      <c r="E19" s="106"/>
      <c r="F19" s="106"/>
      <c r="I19" s="164"/>
      <c r="J19" s="65"/>
      <c r="K19" s="65"/>
      <c r="L19" s="65"/>
      <c r="M19" s="65"/>
      <c r="N19" s="65"/>
      <c r="O19" s="65"/>
      <c r="P19" s="118"/>
      <c r="Q19" s="164"/>
      <c r="R19" s="65"/>
      <c r="S19" s="65"/>
      <c r="T19" s="65"/>
      <c r="U19" s="65"/>
      <c r="V19" s="65"/>
      <c r="W19" s="65"/>
      <c r="X19" s="118"/>
      <c r="Z19" s="53"/>
      <c r="AB19" s="7"/>
      <c r="AC19" s="96"/>
      <c r="AD19" s="94"/>
      <c r="AE19" s="97"/>
      <c r="AF19" s="97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7"/>
      <c r="AT19" s="94"/>
      <c r="AU19" s="94"/>
      <c r="AV19" s="94"/>
      <c r="AW19" s="94"/>
      <c r="AX19" s="94"/>
      <c r="AY19" s="99"/>
      <c r="AZ19" s="94"/>
      <c r="BA19" s="94"/>
      <c r="BB19" s="94"/>
      <c r="BC19" s="94"/>
      <c r="BD19" s="94"/>
      <c r="BE19" s="98"/>
      <c r="BF19" s="94"/>
      <c r="BG19" s="94"/>
      <c r="BH19" s="94"/>
      <c r="BI19" s="94"/>
      <c r="BJ19" s="94"/>
      <c r="BK19" s="94"/>
      <c r="BL19" s="94"/>
      <c r="BM19" s="94"/>
      <c r="BN19" s="94"/>
      <c r="BO19" s="94"/>
      <c r="BP19" s="94"/>
      <c r="BQ19" s="94"/>
      <c r="BR19" s="94"/>
      <c r="BS19" s="94"/>
      <c r="BU19" s="94"/>
      <c r="BV19" s="94"/>
      <c r="BW19" s="94"/>
      <c r="BX19" s="94"/>
      <c r="BY19" s="94"/>
      <c r="BZ19" s="94"/>
      <c r="CA19" s="97"/>
    </row>
    <row r="20" spans="1:93" s="93" customFormat="1">
      <c r="B20" s="7"/>
      <c r="C20" s="95"/>
      <c r="E20" s="106"/>
      <c r="F20" s="106"/>
      <c r="I20" s="164"/>
      <c r="J20" s="65"/>
      <c r="K20" s="65"/>
      <c r="L20" s="65"/>
      <c r="M20" s="65"/>
      <c r="N20" s="65"/>
      <c r="O20" s="65"/>
      <c r="P20" s="118"/>
      <c r="Q20" s="164"/>
      <c r="R20" s="65"/>
      <c r="S20" s="65"/>
      <c r="T20" s="65"/>
      <c r="U20" s="65"/>
      <c r="V20" s="65"/>
      <c r="W20" s="65"/>
      <c r="X20" s="118"/>
      <c r="Z20" s="53"/>
      <c r="AB20" s="7"/>
      <c r="AC20" s="96"/>
      <c r="AD20" s="94"/>
      <c r="AE20" s="97"/>
      <c r="AF20" s="97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8"/>
      <c r="AR20" s="94"/>
      <c r="AS20" s="97"/>
      <c r="AT20" s="94"/>
      <c r="AU20" s="94"/>
      <c r="AV20" s="94"/>
      <c r="AW20" s="94"/>
      <c r="AX20" s="94"/>
      <c r="AY20" s="99"/>
      <c r="AZ20" s="94"/>
      <c r="BA20" s="94"/>
      <c r="BB20" s="94"/>
      <c r="BC20" s="94"/>
      <c r="BD20" s="94"/>
      <c r="BE20" s="98"/>
      <c r="BF20" s="94"/>
      <c r="BG20" s="94"/>
      <c r="BH20" s="94"/>
      <c r="BI20" s="94"/>
      <c r="BJ20" s="94"/>
      <c r="BK20" s="94"/>
      <c r="BL20" s="94"/>
      <c r="BM20" s="94"/>
      <c r="BN20" s="94"/>
      <c r="BO20" s="94"/>
      <c r="BP20" s="94"/>
      <c r="BQ20" s="94"/>
      <c r="BR20" s="94"/>
      <c r="BS20" s="94"/>
      <c r="BU20" s="98"/>
      <c r="BV20" s="94"/>
      <c r="BW20" s="98"/>
      <c r="BX20" s="94"/>
      <c r="BY20" s="94"/>
      <c r="BZ20" s="94"/>
      <c r="CA20" s="98"/>
    </row>
    <row r="21" spans="1:93" s="93" customFormat="1">
      <c r="B21" s="7"/>
      <c r="C21" s="95"/>
      <c r="E21" s="106"/>
      <c r="F21" s="106"/>
      <c r="I21" s="164"/>
      <c r="J21" s="65"/>
      <c r="K21" s="65"/>
      <c r="L21" s="65"/>
      <c r="M21" s="65"/>
      <c r="N21" s="65"/>
      <c r="O21" s="65"/>
      <c r="P21" s="118"/>
      <c r="Q21" s="164"/>
      <c r="R21" s="65"/>
      <c r="S21" s="65"/>
      <c r="T21" s="65"/>
      <c r="U21" s="65"/>
      <c r="V21" s="65"/>
      <c r="W21" s="65"/>
      <c r="X21" s="118"/>
      <c r="Z21" s="53"/>
      <c r="AB21" s="7"/>
      <c r="AC21" s="96"/>
      <c r="AD21" s="94"/>
      <c r="AE21" s="97"/>
      <c r="AF21" s="97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7"/>
      <c r="AT21" s="94"/>
      <c r="AU21" s="94"/>
      <c r="AV21" s="94"/>
      <c r="AW21" s="94"/>
      <c r="AX21" s="94"/>
      <c r="AY21" s="99"/>
      <c r="AZ21" s="94"/>
      <c r="BA21" s="94"/>
      <c r="BB21" s="94"/>
      <c r="BC21" s="94"/>
      <c r="BD21" s="94"/>
      <c r="BE21" s="98"/>
      <c r="BF21" s="94"/>
      <c r="BG21" s="94"/>
      <c r="BH21" s="94"/>
      <c r="BI21" s="94"/>
      <c r="BJ21" s="94"/>
      <c r="BK21" s="94"/>
      <c r="BL21" s="94"/>
      <c r="BM21" s="94"/>
      <c r="BN21" s="94"/>
      <c r="BO21" s="94"/>
      <c r="BP21" s="94"/>
      <c r="BQ21" s="94"/>
      <c r="BR21" s="94"/>
      <c r="BS21" s="94"/>
      <c r="BU21" s="94"/>
      <c r="BV21" s="94"/>
      <c r="BW21" s="94"/>
      <c r="BX21" s="94"/>
      <c r="BY21" s="94"/>
      <c r="BZ21" s="94"/>
      <c r="CA21" s="98"/>
    </row>
    <row r="22" spans="1:93" s="103" customFormat="1">
      <c r="A22" s="93"/>
      <c r="B22" s="8"/>
      <c r="C22" s="95"/>
      <c r="D22" s="93"/>
      <c r="E22" s="106"/>
      <c r="F22" s="106"/>
      <c r="G22" s="93"/>
      <c r="H22" s="93"/>
      <c r="I22" s="165"/>
      <c r="J22" s="65"/>
      <c r="K22" s="65"/>
      <c r="L22" s="65"/>
      <c r="M22" s="65"/>
      <c r="N22" s="65"/>
      <c r="O22" s="65"/>
      <c r="P22" s="121"/>
      <c r="Q22" s="165"/>
      <c r="R22" s="65"/>
      <c r="S22" s="65"/>
      <c r="T22" s="65"/>
      <c r="U22" s="65"/>
      <c r="V22" s="65"/>
      <c r="W22" s="65"/>
      <c r="X22" s="121"/>
      <c r="Y22" s="93"/>
      <c r="Z22" s="134"/>
      <c r="AA22" s="93"/>
      <c r="AB22" s="8"/>
      <c r="AC22" s="101"/>
      <c r="AD22" s="100"/>
      <c r="AE22" s="102"/>
      <c r="AF22" s="102"/>
      <c r="AG22" s="100"/>
      <c r="AH22" s="100"/>
      <c r="AI22" s="100"/>
      <c r="AJ22" s="100"/>
      <c r="AK22" s="100"/>
      <c r="AL22" s="100"/>
      <c r="AM22" s="100"/>
      <c r="AN22" s="100"/>
      <c r="AO22" s="100"/>
      <c r="AP22" s="100"/>
      <c r="AQ22" s="100"/>
      <c r="AR22" s="104"/>
      <c r="AS22" s="102"/>
      <c r="AT22" s="100"/>
      <c r="AU22" s="102"/>
      <c r="AV22" s="100"/>
      <c r="AW22" s="100"/>
      <c r="AX22" s="100"/>
      <c r="AY22" s="105"/>
      <c r="AZ22" s="100"/>
      <c r="BA22" s="100"/>
      <c r="BB22" s="100"/>
      <c r="BC22" s="104"/>
      <c r="BD22" s="104"/>
      <c r="BE22" s="102"/>
      <c r="BF22" s="100"/>
      <c r="BG22" s="100"/>
      <c r="BH22" s="100"/>
      <c r="BI22" s="100"/>
      <c r="BJ22" s="100"/>
      <c r="BK22" s="100"/>
      <c r="BL22" s="100"/>
      <c r="BM22" s="100"/>
      <c r="BN22" s="100"/>
      <c r="BO22" s="100"/>
      <c r="BP22" s="100"/>
      <c r="BQ22" s="100"/>
      <c r="BR22" s="100"/>
      <c r="BS22" s="100"/>
      <c r="BU22" s="100"/>
      <c r="BV22" s="100"/>
      <c r="BW22" s="100"/>
      <c r="BX22" s="100"/>
      <c r="BY22" s="100"/>
      <c r="BZ22" s="100"/>
      <c r="CA22" s="102"/>
      <c r="CN22" s="93"/>
    </row>
    <row r="23" spans="1:93" s="93" customFormat="1">
      <c r="A23" s="93">
        <v>20</v>
      </c>
      <c r="B23" s="130" t="s">
        <v>85</v>
      </c>
      <c r="C23" s="95" t="s">
        <v>85</v>
      </c>
      <c r="D23" s="93">
        <v>82.825457088620297</v>
      </c>
      <c r="E23" s="106">
        <v>25.3</v>
      </c>
      <c r="F23" s="106"/>
      <c r="G23" s="93">
        <v>3</v>
      </c>
      <c r="H23" s="93" t="s">
        <v>137</v>
      </c>
      <c r="I23" s="164"/>
      <c r="J23" s="65">
        <v>33.299999999999997</v>
      </c>
      <c r="K23" s="65">
        <v>6.7</v>
      </c>
      <c r="L23" s="65">
        <v>16.399999999999999</v>
      </c>
      <c r="M23" s="65">
        <v>20.5</v>
      </c>
      <c r="N23" s="65">
        <v>1.2</v>
      </c>
      <c r="O23" s="65"/>
      <c r="P23" s="118">
        <v>4.3</v>
      </c>
      <c r="Q23" s="164"/>
      <c r="R23" s="65">
        <v>25.2</v>
      </c>
      <c r="S23" s="65">
        <v>12.7</v>
      </c>
      <c r="T23" s="65">
        <v>15.1</v>
      </c>
      <c r="U23" s="65">
        <v>17.399999999999999</v>
      </c>
      <c r="V23" s="65">
        <v>1.6</v>
      </c>
      <c r="W23" s="65"/>
      <c r="X23" s="118">
        <v>22</v>
      </c>
      <c r="Y23" s="107">
        <f>E23*(AB23/100)</f>
        <v>1.0878999999999999</v>
      </c>
      <c r="Z23" s="53"/>
      <c r="AA23" s="93">
        <f t="shared" si="0"/>
        <v>559</v>
      </c>
      <c r="AB23" s="7">
        <v>4.3</v>
      </c>
      <c r="AC23" s="96">
        <v>100.71146245059283</v>
      </c>
      <c r="AD23" s="94">
        <v>5.082015810276677</v>
      </c>
      <c r="AE23" s="97">
        <v>91.976767676767679</v>
      </c>
      <c r="AF23" s="97">
        <v>72.939706516180905</v>
      </c>
      <c r="AG23" s="94">
        <v>2.7549407114624489</v>
      </c>
      <c r="AH23" s="94">
        <v>12.126482213438731</v>
      </c>
      <c r="AI23" s="94">
        <v>11.724308300395252</v>
      </c>
      <c r="AJ23" s="94">
        <v>2.9110671936758883</v>
      </c>
      <c r="AK23" s="94">
        <v>21.981225296442677</v>
      </c>
      <c r="AL23" s="94">
        <v>23.966403162055325</v>
      </c>
      <c r="AM23" s="94">
        <v>1.5899209486166002</v>
      </c>
      <c r="AN23" s="94">
        <v>7.7332015810276635</v>
      </c>
      <c r="AO23" s="94">
        <v>0.82905138339920903</v>
      </c>
      <c r="AP23" s="94">
        <v>4.3115079365079358</v>
      </c>
      <c r="AQ23" s="94">
        <v>9.5575396825396801</v>
      </c>
      <c r="AR23" s="94">
        <v>1.5741106719367584</v>
      </c>
      <c r="AS23" s="97">
        <v>29.407114624505915</v>
      </c>
      <c r="AT23" s="94">
        <v>18.738142292490107</v>
      </c>
      <c r="AU23" s="98">
        <v>79.259881422924863</v>
      </c>
      <c r="AV23" s="94">
        <v>5.6581027667984163</v>
      </c>
      <c r="AW23" s="94">
        <v>4.4367588932806301</v>
      </c>
      <c r="AX23" s="94">
        <v>0.16600790513833985</v>
      </c>
      <c r="AY23" s="99">
        <v>5.237154150197626E-2</v>
      </c>
      <c r="AZ23" s="94">
        <v>1.1343873517786556</v>
      </c>
      <c r="BA23" s="94">
        <v>0.26877470355731209</v>
      </c>
      <c r="BB23" s="94">
        <v>0.16007905138339912</v>
      </c>
      <c r="BC23" s="94">
        <v>7.9347826086956497</v>
      </c>
      <c r="BD23" s="94">
        <v>7.0286561264822094</v>
      </c>
      <c r="BE23" s="98">
        <v>16.682806324110665</v>
      </c>
      <c r="BF23" s="94">
        <v>2.0573122529644259</v>
      </c>
      <c r="BG23" s="94">
        <v>9.034584980237149</v>
      </c>
      <c r="BH23" s="94">
        <v>2.3339920948616593</v>
      </c>
      <c r="BI23" s="94">
        <v>0.36956521739130416</v>
      </c>
      <c r="BJ23" s="94">
        <v>2.8409090909090895</v>
      </c>
      <c r="BK23" s="94">
        <v>0.46442687747035555</v>
      </c>
      <c r="BL23" s="94">
        <v>3.0454545454545445</v>
      </c>
      <c r="BM23" s="94">
        <v>0.60276679841897207</v>
      </c>
      <c r="BN23" s="94">
        <v>1.7954545454545447</v>
      </c>
      <c r="BO23" s="94">
        <v>0.234189723320158</v>
      </c>
      <c r="BP23" s="94">
        <v>1.6778656126482203</v>
      </c>
      <c r="BQ23" s="94">
        <v>0.23320158102766786</v>
      </c>
      <c r="BR23" s="94">
        <v>2.2915019762845841</v>
      </c>
      <c r="BS23" s="94">
        <v>0.39031620553359664</v>
      </c>
      <c r="BT23" s="93">
        <v>1.0999999999999999E-2</v>
      </c>
      <c r="BU23" s="102">
        <v>188.89460539460538</v>
      </c>
      <c r="BV23" s="94">
        <v>0.12944664031620548</v>
      </c>
      <c r="BW23" s="94">
        <v>60.680830039525659</v>
      </c>
      <c r="BX23" s="94">
        <v>0.43675889328063222</v>
      </c>
      <c r="BY23" s="94">
        <v>8.1215415019762816</v>
      </c>
      <c r="BZ23" s="94">
        <v>2.3359683794466397</v>
      </c>
      <c r="CA23" s="98">
        <v>67.139328063241067</v>
      </c>
      <c r="CB23" s="93">
        <v>5.9286522130082746</v>
      </c>
      <c r="CC23" s="93">
        <v>0.11833260065940614</v>
      </c>
      <c r="CD23" s="93">
        <v>2.2842142072135006E-2</v>
      </c>
      <c r="CE23" s="93">
        <v>8.9479368568288253E-2</v>
      </c>
      <c r="CF23" s="93">
        <v>0</v>
      </c>
      <c r="CG23" s="93">
        <v>5.8101478669197535</v>
      </c>
      <c r="CH23" s="93">
        <v>0.11111929263662669</v>
      </c>
      <c r="CI23" s="93">
        <v>4.9909221700469413</v>
      </c>
      <c r="CJ23" s="93">
        <f t="shared" ref="CJ23" si="3">SUM(CB23:CF23)/SUM(CG23:CI23)</f>
        <v>0.56444276563262363</v>
      </c>
      <c r="CL23" s="93">
        <v>8.4155260265760543E-4</v>
      </c>
      <c r="CM23" s="93">
        <v>2.4731341792386769E-3</v>
      </c>
      <c r="CN23" s="93">
        <f>SUM(CB23:CM23)</f>
        <v>17.639253106325949</v>
      </c>
      <c r="CO23" s="93">
        <v>17.074810340693325</v>
      </c>
    </row>
    <row r="24" spans="1:93" s="93" customFormat="1">
      <c r="B24" s="7"/>
      <c r="C24" s="95"/>
      <c r="E24" s="106"/>
      <c r="F24" s="106"/>
      <c r="I24" s="164"/>
      <c r="J24" s="65"/>
      <c r="K24" s="65"/>
      <c r="L24" s="65"/>
      <c r="M24" s="65"/>
      <c r="N24" s="65"/>
      <c r="O24" s="65"/>
      <c r="P24" s="118"/>
      <c r="Q24" s="164"/>
      <c r="R24" s="65"/>
      <c r="S24" s="65"/>
      <c r="T24" s="65"/>
      <c r="U24" s="65"/>
      <c r="V24" s="65"/>
      <c r="W24" s="65"/>
      <c r="X24" s="118"/>
      <c r="Z24" s="53"/>
      <c r="AB24" s="7"/>
      <c r="AC24" s="96"/>
      <c r="AD24" s="94"/>
      <c r="AE24" s="97"/>
      <c r="AF24" s="97"/>
      <c r="AJ24" s="94"/>
      <c r="AO24" s="94"/>
      <c r="AP24" s="94"/>
      <c r="AQ24" s="94"/>
      <c r="AR24" s="94"/>
      <c r="AS24" s="97"/>
      <c r="AT24" s="94"/>
      <c r="AW24" s="94"/>
      <c r="AX24" s="94"/>
      <c r="AY24" s="99"/>
      <c r="AZ24" s="94"/>
      <c r="BA24" s="94"/>
      <c r="BB24" s="94"/>
      <c r="BF24" s="94"/>
      <c r="BG24" s="94"/>
      <c r="BH24" s="94"/>
      <c r="BI24" s="94"/>
      <c r="BJ24" s="94"/>
      <c r="BK24" s="94"/>
      <c r="BL24" s="94"/>
      <c r="BM24" s="94"/>
      <c r="BN24" s="94"/>
      <c r="BO24" s="94"/>
      <c r="BP24" s="94"/>
      <c r="BQ24" s="94"/>
      <c r="BS24" s="94"/>
      <c r="BU24" s="94"/>
      <c r="BV24" s="94"/>
      <c r="BW24" s="94"/>
      <c r="BX24" s="94"/>
      <c r="BY24" s="94"/>
      <c r="BZ24" s="94"/>
      <c r="CA24" s="97"/>
    </row>
    <row r="25" spans="1:93" s="93" customFormat="1">
      <c r="B25" s="7"/>
      <c r="C25" s="95"/>
      <c r="E25" s="106"/>
      <c r="F25" s="106"/>
      <c r="I25" s="164"/>
      <c r="J25" s="65"/>
      <c r="K25" s="65"/>
      <c r="L25" s="65"/>
      <c r="M25" s="65"/>
      <c r="N25" s="65"/>
      <c r="O25" s="65"/>
      <c r="P25" s="118"/>
      <c r="Q25" s="164"/>
      <c r="R25" s="65"/>
      <c r="S25" s="65"/>
      <c r="T25" s="65"/>
      <c r="U25" s="65"/>
      <c r="V25" s="65"/>
      <c r="W25" s="65"/>
      <c r="X25" s="118"/>
      <c r="Z25" s="53"/>
      <c r="AB25" s="7"/>
      <c r="AC25" s="96"/>
      <c r="AD25" s="94"/>
      <c r="AE25" s="97"/>
      <c r="AF25" s="97"/>
      <c r="AG25" s="94"/>
      <c r="AH25" s="98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7"/>
      <c r="AT25" s="94"/>
      <c r="AU25" s="98"/>
      <c r="AV25" s="94"/>
      <c r="AW25" s="94"/>
      <c r="AX25" s="94"/>
      <c r="AY25" s="99"/>
      <c r="AZ25" s="94"/>
      <c r="BA25" s="94"/>
      <c r="BB25" s="94"/>
      <c r="BC25" s="98"/>
      <c r="BD25" s="94"/>
      <c r="BE25" s="98"/>
      <c r="BF25" s="94"/>
      <c r="BG25" s="94"/>
      <c r="BH25" s="94"/>
      <c r="BI25" s="94"/>
      <c r="BJ25" s="94"/>
      <c r="BK25" s="94"/>
      <c r="BL25" s="94"/>
      <c r="BM25" s="94"/>
      <c r="BN25" s="94"/>
      <c r="BO25" s="94"/>
      <c r="BP25" s="94"/>
      <c r="BQ25" s="94"/>
      <c r="BR25" s="94"/>
      <c r="BS25" s="94"/>
      <c r="BU25" s="94"/>
      <c r="BV25" s="94"/>
      <c r="BW25" s="94"/>
      <c r="BX25" s="94"/>
      <c r="BY25" s="94"/>
      <c r="BZ25" s="94"/>
      <c r="CA25" s="98"/>
    </row>
    <row r="26" spans="1:93" s="93" customFormat="1">
      <c r="A26" s="93">
        <v>23</v>
      </c>
      <c r="B26" s="133" t="s">
        <v>88</v>
      </c>
      <c r="C26" s="95" t="s">
        <v>88</v>
      </c>
      <c r="D26" s="93">
        <v>90.531205574354857</v>
      </c>
      <c r="E26" s="106">
        <v>10.82</v>
      </c>
      <c r="F26" s="106"/>
      <c r="G26" s="93">
        <v>5</v>
      </c>
      <c r="H26" s="93" t="s">
        <v>137</v>
      </c>
      <c r="I26" s="164"/>
      <c r="J26" s="65">
        <v>37.5</v>
      </c>
      <c r="K26" s="65">
        <v>34.4</v>
      </c>
      <c r="L26" s="65">
        <v>11.6</v>
      </c>
      <c r="M26" s="65">
        <v>0.9</v>
      </c>
      <c r="N26" s="65">
        <v>2</v>
      </c>
      <c r="O26" s="65"/>
      <c r="P26" s="118">
        <v>11.6</v>
      </c>
      <c r="Q26" s="164"/>
      <c r="R26" s="65">
        <v>44.3</v>
      </c>
      <c r="S26" s="65">
        <v>30.2</v>
      </c>
      <c r="T26" s="65">
        <v>12.1</v>
      </c>
      <c r="U26" s="65"/>
      <c r="V26" s="65">
        <v>0.5</v>
      </c>
      <c r="W26" s="65"/>
      <c r="X26" s="118">
        <v>12.9</v>
      </c>
      <c r="Y26" s="107">
        <f>E26*(AB26/100)</f>
        <v>1.25512</v>
      </c>
      <c r="Z26" s="53"/>
      <c r="AA26" s="93">
        <f t="shared" si="0"/>
        <v>1508</v>
      </c>
      <c r="AB26" s="7">
        <v>11.6</v>
      </c>
      <c r="AC26" s="96">
        <v>247.81746031746042</v>
      </c>
      <c r="AD26" s="94">
        <v>3.3462301587301599</v>
      </c>
      <c r="AE26" s="97">
        <v>66.606719367588894</v>
      </c>
      <c r="AF26" s="97">
        <v>60.601145271181267</v>
      </c>
      <c r="AG26" s="94">
        <v>3.9900793650793673</v>
      </c>
      <c r="AH26" s="98">
        <v>17.748015873015881</v>
      </c>
      <c r="AI26" s="94">
        <v>7.8759920634920668</v>
      </c>
      <c r="AJ26" s="94">
        <v>0.8690476190476194</v>
      </c>
      <c r="AK26" s="94">
        <v>1.9831349206349214</v>
      </c>
      <c r="AL26" s="94">
        <v>2.9384920634920655</v>
      </c>
      <c r="AM26" s="94">
        <v>1.5505952380952395</v>
      </c>
      <c r="AN26" s="94">
        <v>13.63690476190477</v>
      </c>
      <c r="AO26" s="94">
        <v>4.6259920634920659</v>
      </c>
      <c r="AP26" s="94">
        <v>0.32730923694779102</v>
      </c>
      <c r="AQ26" s="94">
        <v>0.15662650602409633</v>
      </c>
      <c r="AR26" s="94">
        <v>0.75496031746031778</v>
      </c>
      <c r="AS26" s="97">
        <v>28.412698412698425</v>
      </c>
      <c r="AT26" s="94">
        <v>41.961309523809547</v>
      </c>
      <c r="AU26" s="98">
        <v>59.772817460317491</v>
      </c>
      <c r="AV26" s="94">
        <v>2.8551587301587316</v>
      </c>
      <c r="AW26" s="94">
        <v>4.696428571428573</v>
      </c>
      <c r="AX26" s="94">
        <v>6.5476190476190507E-2</v>
      </c>
      <c r="AY26" s="99">
        <v>6.9444444444444484E-3</v>
      </c>
      <c r="AZ26" s="94">
        <v>0.54960317460317487</v>
      </c>
      <c r="BA26" s="94" t="s">
        <v>65</v>
      </c>
      <c r="BB26" s="94">
        <v>8.1349206349206379E-2</v>
      </c>
      <c r="BC26" s="94">
        <v>5.6865079365079394</v>
      </c>
      <c r="BD26" s="94">
        <v>15.04067460317461</v>
      </c>
      <c r="BE26" s="98">
        <v>33.739087301587318</v>
      </c>
      <c r="BF26" s="94">
        <v>3.8174603174603194</v>
      </c>
      <c r="BG26" s="94">
        <v>15.274801587301594</v>
      </c>
      <c r="BH26" s="94">
        <v>3.4980158730158748</v>
      </c>
      <c r="BI26" s="94">
        <v>0.63293650793650824</v>
      </c>
      <c r="BJ26" s="94">
        <v>5.0089285714285738</v>
      </c>
      <c r="BK26" s="94">
        <v>0.94047619047619091</v>
      </c>
      <c r="BL26" s="94">
        <v>6.7817460317460343</v>
      </c>
      <c r="BM26" s="94">
        <v>1.4603174603174609</v>
      </c>
      <c r="BN26" s="94">
        <v>4.6200396825396846</v>
      </c>
      <c r="BO26" s="94">
        <v>0.62400793650793673</v>
      </c>
      <c r="BP26" s="94">
        <v>4.2242063492063515</v>
      </c>
      <c r="BQ26" s="94">
        <v>0.5912698412698415</v>
      </c>
      <c r="BR26" s="94">
        <v>1.7589285714285723</v>
      </c>
      <c r="BS26" s="94">
        <v>5.6547619047619083E-2</v>
      </c>
      <c r="BT26" s="93">
        <v>7.0000000000000001E-3</v>
      </c>
      <c r="BU26" s="94">
        <v>44.455219512195121</v>
      </c>
      <c r="BV26" s="99">
        <v>2.9761904761904769E-3</v>
      </c>
      <c r="BW26" s="94">
        <v>1.3918650793650802</v>
      </c>
      <c r="BX26" s="94">
        <v>5.3571428571428596E-2</v>
      </c>
      <c r="BY26" s="94">
        <v>4.1517857142857171</v>
      </c>
      <c r="BZ26" s="94">
        <v>2.740079365079366</v>
      </c>
      <c r="CA26" s="97">
        <v>138.21527777777789</v>
      </c>
      <c r="CB26" s="93">
        <v>0.19032276795546735</v>
      </c>
      <c r="CC26" s="93">
        <v>0.12498808641851589</v>
      </c>
      <c r="CD26" s="93">
        <v>2.9921390385038653E-2</v>
      </c>
      <c r="CE26" s="93">
        <v>6.1263099933924071E-2</v>
      </c>
      <c r="CF26" s="93">
        <v>1.7517269687443513E-3</v>
      </c>
      <c r="CG26" s="93">
        <v>5.0033109745108941</v>
      </c>
      <c r="CH26" s="93">
        <v>2.7648879722883817E-2</v>
      </c>
      <c r="CI26" s="93">
        <v>3.9333372044129926</v>
      </c>
      <c r="CJ26" s="93">
        <f t="shared" ref="CJ26:CJ29" si="4">SUM(CB26:CF26)/SUM(CG26:CI26)</f>
        <v>4.5541448369105959E-2</v>
      </c>
      <c r="CL26" s="93">
        <v>3.2193901047193482E-4</v>
      </c>
      <c r="CM26" s="93">
        <v>6.2872794986283754E-3</v>
      </c>
      <c r="CN26" s="93">
        <f>SUM(CB26:CM26)</f>
        <v>9.4246947971866675</v>
      </c>
      <c r="CO26" s="93">
        <v>9.379153348817562</v>
      </c>
    </row>
    <row r="27" spans="1:93" s="93" customFormat="1">
      <c r="A27" s="93">
        <v>24</v>
      </c>
      <c r="B27" s="7" t="s">
        <v>89</v>
      </c>
      <c r="C27" s="95" t="s">
        <v>89</v>
      </c>
      <c r="D27" s="93">
        <v>92.452981192477097</v>
      </c>
      <c r="E27" s="106">
        <v>8.9</v>
      </c>
      <c r="F27" s="106"/>
      <c r="G27" s="93">
        <v>10</v>
      </c>
      <c r="H27" s="93" t="s">
        <v>137</v>
      </c>
      <c r="I27" s="164"/>
      <c r="J27" s="65">
        <v>50.1</v>
      </c>
      <c r="K27" s="65">
        <v>17.7</v>
      </c>
      <c r="L27" s="65">
        <v>19.100000000000001</v>
      </c>
      <c r="M27" s="65"/>
      <c r="N27" s="65"/>
      <c r="O27" s="65"/>
      <c r="P27" s="118">
        <v>8.1</v>
      </c>
      <c r="Q27" s="164"/>
      <c r="R27" s="65"/>
      <c r="S27" s="65"/>
      <c r="T27" s="65"/>
      <c r="U27" s="65"/>
      <c r="V27" s="65"/>
      <c r="W27" s="65"/>
      <c r="X27" s="118"/>
      <c r="Z27" s="53"/>
      <c r="AB27" s="7"/>
      <c r="AC27" s="96">
        <v>124.73895582329314</v>
      </c>
      <c r="AD27" s="94">
        <v>3.4728915662650599</v>
      </c>
      <c r="AE27" s="97">
        <v>107.74007936507942</v>
      </c>
      <c r="AF27" s="97">
        <v>50.370978035759883</v>
      </c>
      <c r="AG27" s="94">
        <v>4.2429718875502003</v>
      </c>
      <c r="AH27" s="98">
        <v>22.112449799196781</v>
      </c>
      <c r="AI27" s="94">
        <v>10.189759036144578</v>
      </c>
      <c r="AJ27" s="94">
        <v>0.73092369477911623</v>
      </c>
      <c r="AK27" s="94">
        <v>2.3042168674698789</v>
      </c>
      <c r="AL27" s="94">
        <v>7.1365461847389549</v>
      </c>
      <c r="AM27" s="94">
        <v>2.5451807228915655</v>
      </c>
      <c r="AN27" s="94">
        <v>17.30923694779116</v>
      </c>
      <c r="AO27" s="94">
        <v>10.711847389558232</v>
      </c>
      <c r="AP27" s="94">
        <v>0.47188755020080309</v>
      </c>
      <c r="AQ27" s="94">
        <v>0.92570281124497955</v>
      </c>
      <c r="AR27" s="94">
        <v>1.0431726907630521</v>
      </c>
      <c r="AS27" s="97">
        <v>26.345381526104411</v>
      </c>
      <c r="AT27" s="94">
        <v>43.029116465863439</v>
      </c>
      <c r="AU27" s="98">
        <v>61.115461847389547</v>
      </c>
      <c r="AV27" s="94">
        <v>3.0401606425702807</v>
      </c>
      <c r="AW27" s="94">
        <v>5.2630522088353402</v>
      </c>
      <c r="AX27" s="94">
        <v>7.429718875502006E-2</v>
      </c>
      <c r="AY27" s="99">
        <v>1.1044176706827306E-2</v>
      </c>
      <c r="AZ27" s="94">
        <v>1.0341365461847387</v>
      </c>
      <c r="BA27" s="94" t="s">
        <v>65</v>
      </c>
      <c r="BB27" s="94">
        <v>0.10843373493975902</v>
      </c>
      <c r="BC27" s="94">
        <v>6.2188755020080304</v>
      </c>
      <c r="BD27" s="94">
        <v>30.97489959839357</v>
      </c>
      <c r="BE27" s="98">
        <v>85.531124497991939</v>
      </c>
      <c r="BF27" s="94">
        <v>9.9558232931726884</v>
      </c>
      <c r="BG27" s="94">
        <v>40.444779116465853</v>
      </c>
      <c r="BH27" s="94">
        <v>8.3755020080321252</v>
      </c>
      <c r="BI27" s="94">
        <v>1.2811244979919676</v>
      </c>
      <c r="BJ27" s="94">
        <v>9.123493975903612</v>
      </c>
      <c r="BK27" s="94">
        <v>1.3694779116465861</v>
      </c>
      <c r="BL27" s="94">
        <v>8.7730923694779115</v>
      </c>
      <c r="BM27" s="94">
        <v>1.7751004016064253</v>
      </c>
      <c r="BN27" s="94">
        <v>5.3805220883534126</v>
      </c>
      <c r="BO27" s="94">
        <v>0.76204819277108427</v>
      </c>
      <c r="BP27" s="94">
        <v>5.2971887550200796</v>
      </c>
      <c r="BQ27" s="94">
        <v>0.7429718875502006</v>
      </c>
      <c r="BR27" s="94">
        <v>1.8323293172690762</v>
      </c>
      <c r="BS27" s="94">
        <v>0.15160642570281121</v>
      </c>
      <c r="BT27" s="93">
        <v>7.0000000000000001E-3</v>
      </c>
      <c r="BU27" s="94">
        <v>59.767623762376232</v>
      </c>
      <c r="BV27" s="94">
        <v>1.3052208835341363E-2</v>
      </c>
      <c r="BW27" s="94">
        <v>1.3624497991967868</v>
      </c>
      <c r="BX27" s="94">
        <v>6.4257028112449793E-2</v>
      </c>
      <c r="BY27" s="94">
        <v>3.8303212851405615</v>
      </c>
      <c r="BZ27" s="94">
        <v>2.0883534136546178</v>
      </c>
      <c r="CA27" s="97">
        <v>252.81626506024094</v>
      </c>
      <c r="CB27" s="93">
        <v>0.10867707082832981</v>
      </c>
      <c r="CC27" s="93">
        <v>0.13433693477390768</v>
      </c>
      <c r="CD27" s="93">
        <v>2.8074909963985203E-2</v>
      </c>
      <c r="CE27" s="93">
        <v>8.226250500199965E-2</v>
      </c>
      <c r="CF27" s="93">
        <v>1.705626250500176E-3</v>
      </c>
      <c r="CG27" s="93">
        <v>3.9221856742696524</v>
      </c>
      <c r="CH27" s="93">
        <v>8.7545418167265673E-2</v>
      </c>
      <c r="CI27" s="93">
        <v>3.0437126850739866</v>
      </c>
      <c r="CJ27" s="93">
        <f t="shared" si="4"/>
        <v>5.0338112561523651E-2</v>
      </c>
      <c r="CL27" s="93">
        <v>3.9244497799119095E-4</v>
      </c>
      <c r="CM27" s="93">
        <v>8.8300120048017978E-3</v>
      </c>
      <c r="CN27" s="93">
        <f>SUM(CB27:CM27)</f>
        <v>7.4680613938739437</v>
      </c>
      <c r="CO27" s="93">
        <v>7.4177232813124192</v>
      </c>
    </row>
    <row r="28" spans="1:93" s="93" customFormat="1">
      <c r="A28" s="93">
        <v>25</v>
      </c>
      <c r="B28" s="133" t="s">
        <v>90</v>
      </c>
      <c r="C28" s="95" t="s">
        <v>90</v>
      </c>
      <c r="D28" s="93">
        <v>84.12958704129592</v>
      </c>
      <c r="E28" s="106">
        <v>49.26</v>
      </c>
      <c r="F28" s="106"/>
      <c r="G28" s="93">
        <v>1</v>
      </c>
      <c r="H28" s="93" t="s">
        <v>137</v>
      </c>
      <c r="I28" s="164"/>
      <c r="J28" s="65">
        <v>50.2</v>
      </c>
      <c r="K28" s="65">
        <v>30.3</v>
      </c>
      <c r="L28" s="65">
        <v>3.1</v>
      </c>
      <c r="M28" s="65"/>
      <c r="N28" s="65"/>
      <c r="O28" s="65"/>
      <c r="P28" s="118">
        <v>8.9</v>
      </c>
      <c r="Q28" s="164"/>
      <c r="R28" s="65">
        <v>41.8</v>
      </c>
      <c r="S28" s="65">
        <v>43.2</v>
      </c>
      <c r="T28" s="65">
        <v>4.8</v>
      </c>
      <c r="U28" s="65"/>
      <c r="V28" s="65"/>
      <c r="W28" s="65"/>
      <c r="X28" s="118">
        <v>7.7</v>
      </c>
      <c r="Y28" s="107">
        <f>E28*(AB28/100)</f>
        <v>4.3841400000000004</v>
      </c>
      <c r="Z28" s="53"/>
      <c r="AA28" s="93">
        <f t="shared" si="0"/>
        <v>1157</v>
      </c>
      <c r="AB28" s="7">
        <v>8.9</v>
      </c>
      <c r="AC28" s="96">
        <v>524.40476190476181</v>
      </c>
      <c r="AD28" s="94">
        <v>3.8343253968253963</v>
      </c>
      <c r="AE28" s="97">
        <v>105.42199999999998</v>
      </c>
      <c r="AF28" s="97">
        <v>85.585224807523744</v>
      </c>
      <c r="AG28" s="94">
        <v>2.6111111111111107</v>
      </c>
      <c r="AH28" s="98">
        <v>24.607142857142854</v>
      </c>
      <c r="AI28" s="94">
        <v>20.399801587301582</v>
      </c>
      <c r="AJ28" s="94">
        <v>0.84126984126984117</v>
      </c>
      <c r="AK28" s="94">
        <v>6.1557539682539675</v>
      </c>
      <c r="AL28" s="94">
        <v>5.8630952380952372</v>
      </c>
      <c r="AM28" s="94">
        <v>2.2609126984126982</v>
      </c>
      <c r="AN28" s="94">
        <v>33.115079365079367</v>
      </c>
      <c r="AO28" s="94">
        <v>11.546626984126984</v>
      </c>
      <c r="AP28" s="94">
        <v>0.62874251497006028</v>
      </c>
      <c r="AQ28" s="94">
        <v>0.41317365269461104</v>
      </c>
      <c r="AR28" s="94">
        <v>2.7311507936507931</v>
      </c>
      <c r="AS28" s="97">
        <v>34.047619047619044</v>
      </c>
      <c r="AT28" s="94">
        <v>39.084325396825399</v>
      </c>
      <c r="AU28" s="98">
        <v>95.665674603174594</v>
      </c>
      <c r="AV28" s="94">
        <v>4.6488095238095237</v>
      </c>
      <c r="AW28" s="94">
        <v>5.8928571428571423</v>
      </c>
      <c r="AX28" s="94">
        <v>0.1111111111111111</v>
      </c>
      <c r="AY28" s="99">
        <v>4.0674603174603176E-2</v>
      </c>
      <c r="AZ28" s="94">
        <v>2.2619047619047614</v>
      </c>
      <c r="BA28" s="94">
        <v>1.7857142857142853E-2</v>
      </c>
      <c r="BB28" s="94">
        <v>0.25198412698412692</v>
      </c>
      <c r="BC28" s="98">
        <v>11.666666666666668</v>
      </c>
      <c r="BD28" s="94">
        <v>83.62202380952381</v>
      </c>
      <c r="BE28" s="97">
        <v>256.4375</v>
      </c>
      <c r="BF28" s="94">
        <v>28.095238095238091</v>
      </c>
      <c r="BG28" s="97">
        <v>107.14583333333331</v>
      </c>
      <c r="BH28" s="94">
        <v>18.884920634920629</v>
      </c>
      <c r="BI28" s="94">
        <v>2.5952380952380953</v>
      </c>
      <c r="BJ28" s="94">
        <v>19.288690476190471</v>
      </c>
      <c r="BK28" s="94">
        <v>2.1130952380952377</v>
      </c>
      <c r="BL28" s="94">
        <v>10.144841269841271</v>
      </c>
      <c r="BM28" s="94">
        <v>1.7857142857142856</v>
      </c>
      <c r="BN28" s="94">
        <v>5.1021825396825387</v>
      </c>
      <c r="BO28" s="94">
        <v>0.68154761904761885</v>
      </c>
      <c r="BP28" s="94">
        <v>4.7718253968253954</v>
      </c>
      <c r="BQ28" s="94">
        <v>0.66269841269841256</v>
      </c>
      <c r="BR28" s="94">
        <v>2.9771825396825391</v>
      </c>
      <c r="BS28" s="94">
        <v>0.53472222222222221</v>
      </c>
      <c r="BT28" s="93">
        <v>3.0000000000000001E-3</v>
      </c>
      <c r="BU28" s="94">
        <v>82.787699999999987</v>
      </c>
      <c r="BV28" s="94">
        <v>7.0436507936507922E-2</v>
      </c>
      <c r="BW28" s="94">
        <v>4.020833333333333</v>
      </c>
      <c r="BX28" s="94">
        <v>6.9444444444444448E-2</v>
      </c>
      <c r="BY28" s="94">
        <v>8.1279761904761898</v>
      </c>
      <c r="BZ28" s="94">
        <v>2.9781746031746033</v>
      </c>
      <c r="CA28" s="97">
        <v>580.41567460317458</v>
      </c>
      <c r="CB28" s="93">
        <v>0.40152144785521315</v>
      </c>
      <c r="CC28" s="93">
        <v>0.1136321567843212</v>
      </c>
      <c r="CD28" s="93">
        <v>4.3961043895610306E-2</v>
      </c>
      <c r="CE28" s="93">
        <v>0.20472832716728262</v>
      </c>
      <c r="CF28" s="93">
        <v>1.9838016198380102E-3</v>
      </c>
      <c r="CG28" s="93">
        <v>7.8177654234576286</v>
      </c>
      <c r="CH28" s="93">
        <v>0.39676032396760197</v>
      </c>
      <c r="CI28" s="93">
        <v>6.6909661033896395</v>
      </c>
      <c r="CJ28" s="93">
        <f t="shared" si="4"/>
        <v>5.1378833049403751E-2</v>
      </c>
      <c r="CL28" s="93">
        <v>0</v>
      </c>
      <c r="CM28" s="93">
        <v>2.6344885511448774E-2</v>
      </c>
      <c r="CN28" s="93">
        <f>SUM(CB28:CM28)</f>
        <v>15.749042346697987</v>
      </c>
      <c r="CO28" s="93">
        <v>15.697663513648584</v>
      </c>
    </row>
    <row r="29" spans="1:93" s="93" customFormat="1">
      <c r="A29" s="93">
        <v>26</v>
      </c>
      <c r="B29" s="133" t="s">
        <v>91</v>
      </c>
      <c r="C29" s="95" t="s">
        <v>91</v>
      </c>
      <c r="D29" s="93">
        <v>89.450490151992071</v>
      </c>
      <c r="E29" s="106">
        <v>14.25</v>
      </c>
      <c r="F29" s="106"/>
      <c r="G29" s="93">
        <v>2</v>
      </c>
      <c r="H29" s="93" t="s">
        <v>137</v>
      </c>
      <c r="I29" s="164">
        <v>1.4</v>
      </c>
      <c r="J29" s="65">
        <v>62.7</v>
      </c>
      <c r="K29" s="65">
        <v>8.4</v>
      </c>
      <c r="L29" s="65">
        <v>3.4</v>
      </c>
      <c r="M29" s="65">
        <v>3.4</v>
      </c>
      <c r="N29" s="65"/>
      <c r="O29" s="65"/>
      <c r="P29" s="118">
        <v>15</v>
      </c>
      <c r="Q29" s="164">
        <v>1.7</v>
      </c>
      <c r="R29" s="65">
        <v>59.4</v>
      </c>
      <c r="S29" s="65">
        <v>10.3</v>
      </c>
      <c r="T29" s="65">
        <v>4.8</v>
      </c>
      <c r="U29" s="65">
        <v>2.2999999999999998</v>
      </c>
      <c r="V29" s="65"/>
      <c r="W29" s="65"/>
      <c r="X29" s="118">
        <v>16.899999999999999</v>
      </c>
      <c r="Y29" s="107">
        <f>E29*(AB29/100)</f>
        <v>2.1374999999999997</v>
      </c>
      <c r="Z29" s="53"/>
      <c r="AA29" s="93">
        <f t="shared" si="0"/>
        <v>1949.9999999999998</v>
      </c>
      <c r="AB29" s="7">
        <v>15</v>
      </c>
      <c r="AC29" s="96">
        <v>407.01402805611218</v>
      </c>
      <c r="AD29" s="94">
        <v>9.4338677354709404</v>
      </c>
      <c r="AE29" s="97">
        <v>39.299196787148603</v>
      </c>
      <c r="AF29" s="97">
        <v>74.357405018872342</v>
      </c>
      <c r="AG29" s="94">
        <v>13.593186372745491</v>
      </c>
      <c r="AH29" s="98">
        <v>41.987975951903806</v>
      </c>
      <c r="AI29" s="94">
        <v>14.674348697394791</v>
      </c>
      <c r="AJ29" s="94">
        <v>2.3587174348697393</v>
      </c>
      <c r="AK29" s="94">
        <v>5.1933867735470942</v>
      </c>
      <c r="AL29" s="94">
        <v>7.8416833667334664</v>
      </c>
      <c r="AM29" s="94">
        <v>0.24949899799599251</v>
      </c>
      <c r="AN29" s="94">
        <v>30.060120240480959</v>
      </c>
      <c r="AO29" s="94">
        <v>8.0511022044088172</v>
      </c>
      <c r="AP29" s="94">
        <v>3.4939999999999998</v>
      </c>
      <c r="AQ29" s="94">
        <v>1.8299999999999996</v>
      </c>
      <c r="AR29" s="94">
        <v>0.36573146292585168</v>
      </c>
      <c r="AS29" s="97">
        <v>32.31</v>
      </c>
      <c r="AT29" s="94">
        <v>79.616232464929837</v>
      </c>
      <c r="AU29" s="98">
        <v>60.411823647294582</v>
      </c>
      <c r="AV29" s="94">
        <v>2.507014028056112</v>
      </c>
      <c r="AW29" s="94">
        <v>7.3947895791583154</v>
      </c>
      <c r="AX29" s="94">
        <v>8.6172344689378746E-2</v>
      </c>
      <c r="AY29" s="99">
        <v>1.9038076152304607E-2</v>
      </c>
      <c r="AZ29" s="94">
        <v>1.9058116232464926</v>
      </c>
      <c r="BA29" s="94">
        <v>4.2084168336673354E-2</v>
      </c>
      <c r="BB29" s="94">
        <v>5.6112224448897796E-2</v>
      </c>
      <c r="BC29" s="94">
        <v>9.208416833667334</v>
      </c>
      <c r="BD29" s="97">
        <v>271.25350701402806</v>
      </c>
      <c r="BE29" s="97">
        <v>444.77855711422842</v>
      </c>
      <c r="BF29" s="94">
        <v>36.733466933867724</v>
      </c>
      <c r="BG29" s="97">
        <v>115.19338677354708</v>
      </c>
      <c r="BH29" s="94">
        <v>18.258517034068131</v>
      </c>
      <c r="BI29" s="94">
        <v>3.3567134268537071</v>
      </c>
      <c r="BJ29" s="94">
        <v>22.169338677354705</v>
      </c>
      <c r="BK29" s="94">
        <v>2.6553106212424846</v>
      </c>
      <c r="BL29" s="94">
        <v>16.398797595190377</v>
      </c>
      <c r="BM29" s="94">
        <v>3.3186372745490975</v>
      </c>
      <c r="BN29" s="94">
        <v>10.119238476953907</v>
      </c>
      <c r="BO29" s="94">
        <v>1.4318637274549098</v>
      </c>
      <c r="BP29" s="94">
        <v>9.8356713426853695</v>
      </c>
      <c r="BQ29" s="94">
        <v>1.374749498997996</v>
      </c>
      <c r="BR29" s="94">
        <v>1.8987975951903806</v>
      </c>
      <c r="BS29" s="94">
        <v>0.24549098196392782</v>
      </c>
      <c r="BT29" s="93">
        <v>1.4999999999999999E-2</v>
      </c>
      <c r="BU29" s="98">
        <v>104.6823645320197</v>
      </c>
      <c r="BV29" s="94">
        <v>9.0180360721442889E-3</v>
      </c>
      <c r="BW29" s="94">
        <v>6.0230460921843685</v>
      </c>
      <c r="BX29" s="94">
        <v>0.21042084168336675</v>
      </c>
      <c r="BY29" s="94">
        <v>5.0230460921843685</v>
      </c>
      <c r="BZ29" s="94">
        <v>2.3667334669338675</v>
      </c>
      <c r="CA29" s="97">
        <v>1036.493987975952</v>
      </c>
      <c r="CB29" s="93">
        <v>0.34496897202985927</v>
      </c>
      <c r="CC29" s="93">
        <v>0.12448421620649355</v>
      </c>
      <c r="CD29" s="93">
        <v>3.2176005036424184E-2</v>
      </c>
      <c r="CE29" s="93">
        <v>3.2703480528824581E-2</v>
      </c>
      <c r="CF29" s="93">
        <v>2.2259465779296732E-3</v>
      </c>
      <c r="CG29" s="93">
        <v>5.0447756093173917</v>
      </c>
      <c r="CH29" s="93">
        <v>0.18145156938573639</v>
      </c>
      <c r="CI29" s="93">
        <v>4.4814317834337682</v>
      </c>
      <c r="CJ29" s="93">
        <f t="shared" si="4"/>
        <v>5.5271680069550085E-2</v>
      </c>
      <c r="CL29" s="93">
        <v>0</v>
      </c>
      <c r="CM29" s="93">
        <v>0.10549509848007929</v>
      </c>
      <c r="CN29" s="93">
        <f>SUM(CB29:CM29)</f>
        <v>10.404984361066056</v>
      </c>
      <c r="CO29" s="93">
        <v>10.349712680996507</v>
      </c>
    </row>
    <row r="30" spans="1:93" s="103" customFormat="1">
      <c r="A30" s="93"/>
      <c r="B30" s="8"/>
      <c r="C30" s="95"/>
      <c r="D30" s="93"/>
      <c r="E30" s="106"/>
      <c r="F30" s="106"/>
      <c r="G30" s="93"/>
      <c r="H30" s="93"/>
      <c r="I30" s="120"/>
      <c r="J30" s="65"/>
      <c r="K30" s="65"/>
      <c r="L30" s="65"/>
      <c r="M30" s="65"/>
      <c r="N30" s="65"/>
      <c r="O30" s="65"/>
      <c r="P30" s="121"/>
      <c r="Q30" s="165"/>
      <c r="R30" s="65"/>
      <c r="S30" s="65"/>
      <c r="T30" s="65"/>
      <c r="U30" s="65"/>
      <c r="V30" s="65"/>
      <c r="W30" s="65"/>
      <c r="X30" s="121"/>
      <c r="Y30" s="93"/>
      <c r="Z30" s="134"/>
      <c r="AA30" s="93"/>
      <c r="AB30" s="8"/>
      <c r="AC30" s="101"/>
      <c r="AD30" s="100"/>
      <c r="AE30" s="102"/>
      <c r="AF30" s="102"/>
      <c r="AJ30" s="100"/>
      <c r="AO30" s="100"/>
      <c r="AP30" s="100"/>
      <c r="AQ30" s="100"/>
      <c r="AS30" s="102"/>
      <c r="AW30" s="100"/>
      <c r="AX30" s="100"/>
      <c r="AY30" s="105"/>
      <c r="BA30" s="100"/>
      <c r="BF30" s="104"/>
      <c r="BG30" s="104"/>
      <c r="BH30" s="100"/>
      <c r="BI30" s="100"/>
      <c r="BJ30" s="100"/>
      <c r="BK30" s="100"/>
      <c r="BL30" s="100"/>
      <c r="BM30" s="100"/>
      <c r="BN30" s="100"/>
      <c r="BO30" s="100"/>
      <c r="BP30" s="100"/>
      <c r="BQ30" s="100"/>
      <c r="BS30" s="100"/>
      <c r="BU30" s="102"/>
      <c r="BV30" s="100"/>
      <c r="BX30" s="100"/>
      <c r="BY30" s="100"/>
      <c r="BZ30" s="100"/>
      <c r="CA30" s="102"/>
      <c r="CN30" s="93"/>
    </row>
    <row r="31" spans="1:93">
      <c r="B31" s="1" t="s">
        <v>126</v>
      </c>
      <c r="I31" s="122"/>
      <c r="J31" s="123"/>
      <c r="K31" s="123"/>
      <c r="L31" s="123"/>
      <c r="M31" s="123"/>
      <c r="N31" s="123"/>
      <c r="O31" s="123"/>
      <c r="P31" s="124"/>
      <c r="Q31" s="122"/>
      <c r="R31" s="123"/>
      <c r="S31" s="123"/>
      <c r="T31" s="123"/>
      <c r="U31" s="123"/>
      <c r="V31" s="123"/>
      <c r="W31" s="123"/>
      <c r="X31" s="124"/>
      <c r="Y31" s="123"/>
      <c r="AC31" s="6">
        <v>132.35610358107652</v>
      </c>
      <c r="AD31" s="3">
        <v>2.2483065189535107</v>
      </c>
      <c r="AE31" s="1">
        <v>72.358228480954466</v>
      </c>
      <c r="AF31" s="5">
        <v>101.78642738326423</v>
      </c>
      <c r="AG31" s="3">
        <v>3.144349498031449</v>
      </c>
      <c r="AH31" s="1">
        <v>32.45575138099202</v>
      </c>
      <c r="AI31" s="1">
        <v>15.720022833754918</v>
      </c>
      <c r="AJ31" s="3">
        <v>1.8913226519173385</v>
      </c>
      <c r="AK31" s="1">
        <v>11.859255831316089</v>
      </c>
      <c r="AL31" s="3">
        <v>11.068514572061463</v>
      </c>
      <c r="AM31" s="3">
        <v>3.2216325577343525</v>
      </c>
      <c r="AN31" s="3">
        <v>9.1985973030667694</v>
      </c>
      <c r="AO31" s="3">
        <v>2.0432384973348592</v>
      </c>
      <c r="AP31" s="3">
        <v>5.4244128265313858</v>
      </c>
      <c r="AQ31" s="3">
        <v>3.591806602267146</v>
      </c>
      <c r="AR31" s="3">
        <v>2.3038078873166192</v>
      </c>
      <c r="AS31" s="3">
        <v>60.119458867150804</v>
      </c>
      <c r="AT31" s="1">
        <v>22.287692881875799</v>
      </c>
      <c r="AU31" s="3">
        <v>59.913864245237328</v>
      </c>
      <c r="AV31" s="3">
        <v>3.4474957858184694</v>
      </c>
      <c r="AW31" s="3">
        <v>8.5448732112611392</v>
      </c>
      <c r="AX31" s="3">
        <v>0.10385300883302109</v>
      </c>
      <c r="AY31" s="3">
        <v>3.4219225243920806E-2</v>
      </c>
      <c r="AZ31" s="3">
        <v>0.93442252282798555</v>
      </c>
      <c r="BA31" s="3">
        <v>0.10573018470105243</v>
      </c>
      <c r="BB31" s="3">
        <v>0.3362430163946355</v>
      </c>
      <c r="BC31" s="3">
        <v>12.456138029996957</v>
      </c>
      <c r="BD31" s="3">
        <v>30.083215488530215</v>
      </c>
      <c r="BE31" s="3">
        <v>60.529419852340837</v>
      </c>
      <c r="BF31" s="5">
        <v>5.7981427398030325</v>
      </c>
      <c r="BG31" s="3">
        <v>21.382906363983622</v>
      </c>
      <c r="BH31" s="3">
        <v>4.2634323377917784</v>
      </c>
      <c r="BI31" s="1">
        <v>0.68854351591054019</v>
      </c>
      <c r="BJ31" s="3">
        <v>5.0278473975744511</v>
      </c>
      <c r="BK31" s="1">
        <v>0.69853662442217734</v>
      </c>
      <c r="BL31" s="3">
        <v>4.2227730314221121</v>
      </c>
      <c r="BM31" s="1">
        <v>0.82918648033445863</v>
      </c>
      <c r="BN31" s="3">
        <v>2.4805227941949157</v>
      </c>
      <c r="BO31" s="1">
        <v>0.3361180648045638</v>
      </c>
      <c r="BP31" s="1">
        <v>2.3030811113108665</v>
      </c>
      <c r="BQ31" s="1">
        <v>0.32140629798936871</v>
      </c>
      <c r="BR31" s="3">
        <v>1.7447834620769</v>
      </c>
      <c r="BS31" s="3">
        <v>0.24040556625823928</v>
      </c>
      <c r="BT31" s="47">
        <v>1.6401273885350318E-2</v>
      </c>
      <c r="BU31" s="3">
        <v>9.1571138696352528E-2</v>
      </c>
      <c r="BV31" s="1">
        <v>8.9948125280983823E-2</v>
      </c>
      <c r="BW31" s="3">
        <v>15.24809185643173</v>
      </c>
      <c r="BX31" s="3">
        <v>0.20012470404292104</v>
      </c>
      <c r="BY31" s="3">
        <v>3.996594054672836</v>
      </c>
      <c r="BZ31" s="3">
        <v>5.5118563949076131</v>
      </c>
      <c r="CA31" s="1">
        <v>161.25282498228876</v>
      </c>
    </row>
    <row r="32" spans="1:93">
      <c r="B32" s="1" t="s">
        <v>125</v>
      </c>
      <c r="I32" s="122"/>
      <c r="J32" s="123"/>
      <c r="K32" s="123"/>
      <c r="L32" s="123"/>
      <c r="M32" s="123"/>
      <c r="N32" s="123"/>
      <c r="O32" s="123"/>
      <c r="P32" s="124"/>
      <c r="Q32" s="122"/>
      <c r="R32" s="123"/>
      <c r="S32" s="123"/>
      <c r="T32" s="123"/>
      <c r="U32" s="123"/>
      <c r="V32" s="123"/>
      <c r="W32" s="123"/>
      <c r="X32" s="124"/>
      <c r="Y32" s="123"/>
      <c r="AC32" s="6">
        <v>225.02471609886439</v>
      </c>
      <c r="AD32" s="3">
        <v>6.281442371923335</v>
      </c>
      <c r="AE32" s="1">
        <v>216.64123345347531</v>
      </c>
      <c r="AF32" s="5">
        <v>1051.7875580745738</v>
      </c>
      <c r="AG32" s="1">
        <v>25.390673655002313</v>
      </c>
      <c r="AH32" s="5">
        <v>172.13812239864345</v>
      </c>
      <c r="AI32" s="5">
        <v>139.4605621499409</v>
      </c>
      <c r="AJ32" s="3">
        <v>5.6473521401777917</v>
      </c>
      <c r="AK32" s="1">
        <v>36.475715533631359</v>
      </c>
      <c r="AL32" s="3">
        <v>19.473942757309491</v>
      </c>
      <c r="AM32" s="3">
        <v>20.435897435897434</v>
      </c>
      <c r="AN32" s="3">
        <v>37.287981090385898</v>
      </c>
      <c r="AO32" s="3">
        <v>0.19844817840809822</v>
      </c>
      <c r="AP32" s="3">
        <v>2.3556281661104661</v>
      </c>
      <c r="AQ32" s="3">
        <v>3.8881507542478211</v>
      </c>
      <c r="AR32" s="1">
        <v>76.197317712347768</v>
      </c>
      <c r="AS32" s="5">
        <v>115.32332357021737</v>
      </c>
      <c r="AT32" s="1">
        <v>17.072318996968296</v>
      </c>
      <c r="AU32" s="5">
        <v>353.54488464107698</v>
      </c>
      <c r="AV32" s="3">
        <v>37.301623760341194</v>
      </c>
      <c r="AW32" s="3">
        <v>6.7511777400955753</v>
      </c>
      <c r="AX32" s="3">
        <v>0.18407147628590514</v>
      </c>
      <c r="AY32" s="3">
        <v>7.0978880838600267E-2</v>
      </c>
      <c r="AZ32" s="3">
        <v>4.9431473202815894</v>
      </c>
      <c r="BA32" s="3">
        <v>0.41930769230769227</v>
      </c>
      <c r="BB32" s="3">
        <v>19.799984584553723</v>
      </c>
      <c r="BC32" s="5">
        <v>258.15487385026466</v>
      </c>
      <c r="BD32" s="3">
        <v>73.86935409280099</v>
      </c>
      <c r="BE32" s="5">
        <v>120.83521401777914</v>
      </c>
      <c r="BF32" s="5">
        <v>12.357262216741175</v>
      </c>
      <c r="BG32" s="3">
        <v>35.949031396125591</v>
      </c>
      <c r="BH32" s="3">
        <v>3.6749951184420127</v>
      </c>
      <c r="BI32" s="1">
        <v>0.5505953445352243</v>
      </c>
      <c r="BJ32" s="3">
        <v>2.9680612507065414</v>
      </c>
      <c r="BK32" s="1">
        <v>0.41027002723395511</v>
      </c>
      <c r="BL32" s="3">
        <v>2.7556420533374442</v>
      </c>
      <c r="BM32" s="1">
        <v>0.64319536508915265</v>
      </c>
      <c r="BN32" s="3">
        <v>2.1306037716458555</v>
      </c>
      <c r="BO32" s="1">
        <v>0.33858260109963517</v>
      </c>
      <c r="BP32" s="1">
        <v>2.3509691177226242</v>
      </c>
      <c r="BQ32" s="1">
        <v>0.36991840090437278</v>
      </c>
      <c r="BR32" s="3">
        <v>10.1042269153692</v>
      </c>
      <c r="BS32" s="3">
        <v>2.2948281177740091</v>
      </c>
      <c r="BT32" s="48">
        <v>2E-3</v>
      </c>
      <c r="BU32" s="3">
        <v>7.4983310685107468E-2</v>
      </c>
      <c r="BV32" s="3">
        <v>0.51143373927341862</v>
      </c>
      <c r="BW32" s="3">
        <v>25.682200298031962</v>
      </c>
      <c r="BX32" s="3">
        <v>0.87666882482914532</v>
      </c>
      <c r="BY32" s="3">
        <v>26.466990391038482</v>
      </c>
      <c r="BZ32" s="3">
        <v>6.9333040439854061</v>
      </c>
      <c r="CA32" s="1">
        <v>276.276013771132</v>
      </c>
    </row>
    <row r="33" spans="2:79" s="50" customFormat="1">
      <c r="B33" s="49" t="s">
        <v>107</v>
      </c>
      <c r="C33" s="81"/>
      <c r="I33" s="125"/>
      <c r="J33" s="49"/>
      <c r="K33" s="49"/>
      <c r="L33" s="49"/>
      <c r="M33" s="49"/>
      <c r="N33" s="49"/>
      <c r="O33" s="49"/>
      <c r="P33" s="126"/>
      <c r="Q33" s="125"/>
      <c r="R33" s="49"/>
      <c r="S33" s="49"/>
      <c r="T33" s="49"/>
      <c r="U33" s="49"/>
      <c r="V33" s="49"/>
      <c r="W33" s="49"/>
      <c r="X33" s="126"/>
      <c r="Y33" s="49"/>
      <c r="AB33" s="49"/>
      <c r="AC33" s="49">
        <v>14</v>
      </c>
      <c r="AD33" s="49">
        <v>2</v>
      </c>
      <c r="AE33" s="49">
        <v>47</v>
      </c>
      <c r="AF33" s="49">
        <v>82</v>
      </c>
      <c r="AG33" s="49">
        <v>3.7</v>
      </c>
      <c r="AH33" s="49">
        <v>28</v>
      </c>
      <c r="AI33" s="49">
        <v>17</v>
      </c>
      <c r="AJ33" s="49">
        <v>6</v>
      </c>
      <c r="AK33" s="49">
        <v>17</v>
      </c>
      <c r="AL33" s="49">
        <v>16</v>
      </c>
      <c r="AM33" s="49">
        <v>28</v>
      </c>
      <c r="AN33" s="49">
        <v>6</v>
      </c>
      <c r="AO33" s="49">
        <v>2.4</v>
      </c>
      <c r="AP33" s="49">
        <v>9</v>
      </c>
      <c r="AQ33" s="49">
        <v>1.6</v>
      </c>
      <c r="AR33" s="49">
        <v>18</v>
      </c>
      <c r="AS33" s="49">
        <v>100</v>
      </c>
      <c r="AT33" s="49">
        <v>8.4</v>
      </c>
      <c r="AU33" s="49">
        <v>36</v>
      </c>
      <c r="AV33" s="49">
        <v>4</v>
      </c>
      <c r="AW33" s="49">
        <v>2.1</v>
      </c>
      <c r="AX33" s="49">
        <v>0.2</v>
      </c>
      <c r="AY33" s="49">
        <v>0.04</v>
      </c>
      <c r="AZ33" s="49">
        <v>1.4</v>
      </c>
      <c r="BA33" s="49">
        <v>1</v>
      </c>
      <c r="BB33" s="49">
        <v>1.1000000000000001</v>
      </c>
      <c r="BC33" s="50">
        <v>150</v>
      </c>
      <c r="BD33" s="49">
        <v>11</v>
      </c>
      <c r="BE33" s="49">
        <v>23</v>
      </c>
      <c r="BF33" s="49">
        <v>3.5</v>
      </c>
      <c r="BG33" s="49">
        <v>12</v>
      </c>
      <c r="BH33" s="49">
        <v>2</v>
      </c>
      <c r="BI33" s="49">
        <v>0.47</v>
      </c>
      <c r="BJ33" s="49">
        <v>2.7</v>
      </c>
      <c r="BK33" s="49">
        <v>0.32</v>
      </c>
      <c r="BL33" s="49">
        <v>2.1</v>
      </c>
      <c r="BM33" s="49">
        <v>0.54</v>
      </c>
      <c r="BN33" s="49">
        <v>0.93</v>
      </c>
      <c r="BO33" s="49">
        <v>0.31</v>
      </c>
      <c r="BP33" s="49">
        <v>1</v>
      </c>
      <c r="BQ33" s="49">
        <v>0.2</v>
      </c>
      <c r="BR33" s="49">
        <v>1.2</v>
      </c>
      <c r="BS33" s="49">
        <v>0.3</v>
      </c>
      <c r="BT33" s="49">
        <v>1E-3</v>
      </c>
      <c r="BU33" s="49">
        <v>0.1</v>
      </c>
      <c r="BV33" s="49">
        <v>0.57999999999999996</v>
      </c>
      <c r="BW33" s="49">
        <v>9</v>
      </c>
      <c r="BX33" s="49">
        <v>1.1000000000000001</v>
      </c>
      <c r="BY33" s="49">
        <v>3.2</v>
      </c>
      <c r="BZ33" s="49">
        <v>1.9</v>
      </c>
      <c r="CA33" s="49">
        <v>68.470000000000027</v>
      </c>
    </row>
    <row r="34" spans="2:79" s="21" customFormat="1" ht="13" thickBot="1">
      <c r="B34" s="21" t="s">
        <v>124</v>
      </c>
      <c r="C34" s="82"/>
      <c r="I34" s="127"/>
      <c r="J34" s="128"/>
      <c r="K34" s="128"/>
      <c r="L34" s="128"/>
      <c r="M34" s="128"/>
      <c r="N34" s="128"/>
      <c r="O34" s="128"/>
      <c r="P34" s="129"/>
      <c r="Q34" s="127"/>
      <c r="R34" s="128"/>
      <c r="S34" s="128"/>
      <c r="T34" s="128"/>
      <c r="U34" s="128"/>
      <c r="V34" s="128"/>
      <c r="W34" s="128"/>
      <c r="X34" s="129"/>
      <c r="Y34" s="123"/>
      <c r="AC34" s="20">
        <v>9.454007398648324</v>
      </c>
      <c r="AD34" s="20">
        <v>1.1241532594767554</v>
      </c>
      <c r="AE34" s="21">
        <v>1.5395367761905205</v>
      </c>
      <c r="AF34" s="21">
        <v>1.2412978949178564</v>
      </c>
      <c r="AG34" s="21">
        <v>0.84982418865714837</v>
      </c>
      <c r="AH34" s="20">
        <v>1.1591339778925722</v>
      </c>
      <c r="AI34" s="20">
        <v>0.92470722551499518</v>
      </c>
      <c r="AJ34" s="20">
        <v>0.31522044198622307</v>
      </c>
      <c r="AK34" s="20">
        <v>0.69760328419506401</v>
      </c>
      <c r="AL34" s="20">
        <v>0.69178216075384147</v>
      </c>
      <c r="AM34" s="20">
        <v>0.11505830563336973</v>
      </c>
      <c r="AN34" s="20">
        <v>1.5330995505111282</v>
      </c>
      <c r="AO34" s="20">
        <v>0.8513493738895247</v>
      </c>
      <c r="AP34" s="20">
        <v>0.60271253628126509</v>
      </c>
      <c r="AQ34" s="20">
        <v>2.2448791264169663</v>
      </c>
      <c r="AR34" s="20">
        <v>0.1279893270731455</v>
      </c>
      <c r="AS34" s="20">
        <v>0.60119458867150799</v>
      </c>
      <c r="AT34" s="20">
        <v>2.6532967716518807</v>
      </c>
      <c r="AU34" s="20">
        <v>1.664274006812148</v>
      </c>
      <c r="AV34" s="20">
        <v>0.86187394645461735</v>
      </c>
      <c r="AW34" s="20">
        <v>4.068987243457685</v>
      </c>
      <c r="AX34" s="20">
        <v>0.51926504416510544</v>
      </c>
      <c r="AY34" s="20">
        <v>0.85548063109802008</v>
      </c>
      <c r="AZ34" s="20">
        <v>0.6674446591628469</v>
      </c>
      <c r="BA34" s="20">
        <v>0.10573018470105243</v>
      </c>
      <c r="BB34" s="20">
        <v>0.30567546944966861</v>
      </c>
      <c r="BC34" s="20">
        <v>8.3040920199979718E-2</v>
      </c>
      <c r="BD34" s="20">
        <v>2.7348377716845649</v>
      </c>
      <c r="BE34" s="20">
        <v>2.6317139066235145</v>
      </c>
      <c r="BF34" s="20">
        <v>1.656612211372295</v>
      </c>
      <c r="BG34" s="20">
        <v>1.7819088636653018</v>
      </c>
      <c r="BH34" s="20">
        <v>2.1317161688958892</v>
      </c>
      <c r="BI34" s="20">
        <v>1.4649862040649793</v>
      </c>
      <c r="BJ34" s="20">
        <v>1.8621657028053522</v>
      </c>
      <c r="BK34" s="20">
        <v>2.1829269513193044</v>
      </c>
      <c r="BL34" s="20">
        <v>2.0108443006771961</v>
      </c>
      <c r="BM34" s="20">
        <v>1.5355305191378863</v>
      </c>
      <c r="BN34" s="20">
        <v>2.6672288109622748</v>
      </c>
      <c r="BO34" s="20">
        <v>1.0842518219502058</v>
      </c>
      <c r="BP34" s="20">
        <v>2.3030811113108665</v>
      </c>
      <c r="BQ34" s="20">
        <v>1.6070314899468434</v>
      </c>
      <c r="BR34" s="20">
        <v>1.4539862183974168</v>
      </c>
      <c r="BS34" s="20">
        <v>0.80135188752746433</v>
      </c>
      <c r="BT34" s="20">
        <v>16.401273885350317</v>
      </c>
      <c r="BU34" s="20">
        <v>0.91571138696352528</v>
      </c>
      <c r="BV34" s="20">
        <v>0.15508297462238591</v>
      </c>
      <c r="BW34" s="20">
        <v>1.6942324284924144</v>
      </c>
      <c r="BX34" s="20">
        <v>0.18193154912992821</v>
      </c>
      <c r="BY34" s="20">
        <v>1.2489356420852611</v>
      </c>
      <c r="BZ34" s="20">
        <v>2.9009770499513756</v>
      </c>
      <c r="CA34" s="20">
        <v>2.3550872642367269</v>
      </c>
    </row>
    <row r="36" spans="2:79">
      <c r="S36" s="3"/>
      <c r="U36" s="1"/>
      <c r="Z36" s="3"/>
      <c r="AB36" s="4"/>
      <c r="AE36" s="1"/>
      <c r="AF36" s="1"/>
      <c r="AG36" s="1"/>
      <c r="AI36" s="3"/>
      <c r="AJ36" s="3"/>
      <c r="AK36" s="3"/>
      <c r="AL36" s="3"/>
      <c r="AN36" s="3"/>
      <c r="AO36" s="3"/>
      <c r="AP36" s="3"/>
      <c r="AQ36" s="3"/>
      <c r="AR36" s="3"/>
      <c r="AS36" s="3"/>
      <c r="AT36" s="3"/>
      <c r="AX36" s="1"/>
      <c r="BA36" s="1"/>
      <c r="BE36" s="5"/>
      <c r="BF36" s="1"/>
      <c r="BG36" s="1"/>
      <c r="BI36" s="1"/>
      <c r="BK36" s="1"/>
      <c r="BL36" s="1"/>
      <c r="BN36" s="1"/>
      <c r="BO36" s="1"/>
      <c r="BP36" s="1"/>
      <c r="BQ36" s="1"/>
    </row>
    <row r="37" spans="2:79">
      <c r="S37" s="92" t="s">
        <v>134</v>
      </c>
      <c r="T37" s="92"/>
      <c r="U37" s="92"/>
      <c r="V37" s="92"/>
      <c r="W37" s="92"/>
      <c r="X37" s="92"/>
      <c r="Y37" s="92"/>
      <c r="Z37" s="92"/>
      <c r="AA37" s="92"/>
      <c r="AB37" s="92"/>
      <c r="AC37" s="92"/>
      <c r="AE37" s="1"/>
      <c r="AF37" s="1"/>
      <c r="AG37" s="1"/>
      <c r="AI37" s="3"/>
      <c r="AJ37" s="3"/>
      <c r="AK37" s="3"/>
      <c r="AL37" s="3"/>
      <c r="AN37" s="3"/>
      <c r="AO37" s="3"/>
      <c r="AP37" s="3"/>
      <c r="AQ37" s="3"/>
      <c r="AR37" s="3"/>
      <c r="AS37" s="3"/>
      <c r="AT37" s="3"/>
      <c r="AX37" s="1"/>
      <c r="BA37" s="1"/>
      <c r="BE37" s="5"/>
      <c r="BF37" s="1"/>
      <c r="BG37" s="1"/>
      <c r="BI37" s="1"/>
      <c r="BK37" s="1"/>
      <c r="BL37" s="1"/>
      <c r="BN37" s="1"/>
      <c r="BO37" s="1"/>
      <c r="BP37" s="1"/>
      <c r="BQ37" s="1"/>
    </row>
  </sheetData>
  <mergeCells count="2">
    <mergeCell ref="Q2:X2"/>
    <mergeCell ref="I2:P2"/>
  </mergeCells>
  <conditionalFormatting sqref="AC3:AC30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C4:AC30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4:AB3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4:P3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4:X30 Z4:Z30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customProperties>
    <customPr name="EpmWorksheetKeyString_GUID" r:id="rId2"/>
  </customProperties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abSelected="1" topLeftCell="A55" zoomScale="30" zoomScaleNormal="30" workbookViewId="0">
      <selection activeCell="C48" sqref="C41:C48"/>
    </sheetView>
  </sheetViews>
  <sheetFormatPr defaultRowHeight="14.5"/>
  <cols>
    <col min="9" max="9" width="15.81640625" customWidth="1"/>
    <col min="10" max="10" width="18.6328125" bestFit="1" customWidth="1"/>
    <col min="13" max="13" width="8.7265625" customWidth="1"/>
    <col min="14" max="14" width="9.1796875" bestFit="1" customWidth="1"/>
    <col min="16" max="16" width="18.6328125" bestFit="1" customWidth="1"/>
    <col min="18" max="18" width="12.81640625" customWidth="1"/>
    <col min="19" max="19" width="11.90625" customWidth="1"/>
  </cols>
  <sheetData>
    <row r="1" spans="1:23">
      <c r="J1" s="175" t="s">
        <v>147</v>
      </c>
      <c r="K1" s="175"/>
      <c r="L1" s="175"/>
      <c r="M1" s="175"/>
      <c r="N1" s="175"/>
      <c r="P1" s="175" t="s">
        <v>148</v>
      </c>
      <c r="Q1" s="175"/>
      <c r="R1" s="175"/>
      <c r="S1" s="175"/>
      <c r="T1" s="175"/>
    </row>
    <row r="2" spans="1:23">
      <c r="A2" s="73" t="s">
        <v>64</v>
      </c>
      <c r="B2" s="80" t="s">
        <v>95</v>
      </c>
      <c r="C2" s="78" t="s">
        <v>0</v>
      </c>
      <c r="D2" s="78" t="s">
        <v>145</v>
      </c>
      <c r="E2" s="78"/>
      <c r="F2" s="78"/>
      <c r="G2" s="78"/>
      <c r="H2" s="73"/>
      <c r="I2" s="140" t="s">
        <v>95</v>
      </c>
      <c r="J2" s="139" t="s">
        <v>146</v>
      </c>
      <c r="K2" s="59" t="s">
        <v>136</v>
      </c>
      <c r="L2" s="58" t="s">
        <v>4</v>
      </c>
      <c r="N2" s="58" t="s">
        <v>155</v>
      </c>
      <c r="P2" s="139" t="s">
        <v>146</v>
      </c>
      <c r="Q2" s="59" t="s">
        <v>136</v>
      </c>
      <c r="R2" s="58" t="s">
        <v>4</v>
      </c>
      <c r="T2" s="58" t="s">
        <v>155</v>
      </c>
    </row>
    <row r="3" spans="1:23">
      <c r="A3" s="7" t="s">
        <v>69</v>
      </c>
      <c r="B3" s="95" t="s">
        <v>69</v>
      </c>
      <c r="C3" s="93">
        <v>72.585576404292254</v>
      </c>
      <c r="D3" s="106">
        <v>32.020000000000003</v>
      </c>
      <c r="E3" s="106"/>
      <c r="F3" s="93">
        <v>4</v>
      </c>
      <c r="G3" s="93" t="s">
        <v>137</v>
      </c>
      <c r="H3" s="143">
        <v>4</v>
      </c>
      <c r="I3" s="144" t="s">
        <v>69</v>
      </c>
      <c r="J3" s="145">
        <f t="shared" ref="J3:J11" si="0">D3*(K3/100)</f>
        <v>2.1453400000000005</v>
      </c>
      <c r="K3" s="146">
        <v>6.7</v>
      </c>
      <c r="L3" s="147">
        <v>169</v>
      </c>
      <c r="M3" s="148"/>
      <c r="N3" s="149">
        <f t="shared" ref="N3:N11" si="1">(J3*0.013)*10000</f>
        <v>278.89420000000007</v>
      </c>
      <c r="P3" s="145">
        <f>D3*(Q3/100)</f>
        <v>2.0172600000000003</v>
      </c>
      <c r="Q3" s="146">
        <v>6.3</v>
      </c>
      <c r="R3" s="147">
        <v>169</v>
      </c>
      <c r="S3" s="148"/>
      <c r="T3" s="149">
        <f t="shared" ref="T3:T11" si="2">(P3*0.013)*10000</f>
        <v>262.24380000000002</v>
      </c>
      <c r="V3">
        <v>6.7</v>
      </c>
      <c r="W3">
        <v>6.3</v>
      </c>
    </row>
    <row r="4" spans="1:23">
      <c r="A4" s="7" t="s">
        <v>70</v>
      </c>
      <c r="B4" s="95" t="s">
        <v>70</v>
      </c>
      <c r="C4" s="93">
        <v>93.308118708851225</v>
      </c>
      <c r="D4" s="106">
        <v>7.74</v>
      </c>
      <c r="E4" s="106"/>
      <c r="F4" s="93">
        <v>6</v>
      </c>
      <c r="G4" s="93" t="s">
        <v>137</v>
      </c>
      <c r="H4" s="65">
        <v>6</v>
      </c>
      <c r="I4" s="135" t="s">
        <v>70</v>
      </c>
      <c r="J4" s="136">
        <f t="shared" si="0"/>
        <v>0.65016000000000007</v>
      </c>
      <c r="K4" s="53">
        <v>8.4</v>
      </c>
      <c r="L4" s="137">
        <v>77.903225806451616</v>
      </c>
      <c r="M4" s="141"/>
      <c r="N4" s="150">
        <f t="shared" si="1"/>
        <v>84.520800000000008</v>
      </c>
      <c r="P4" s="136">
        <f t="shared" ref="P4:P11" si="3">D4*(Q4/100)</f>
        <v>0.6966</v>
      </c>
      <c r="Q4" s="53">
        <v>9</v>
      </c>
      <c r="R4" s="137">
        <v>77.903225806451616</v>
      </c>
      <c r="S4" s="141"/>
      <c r="T4" s="150">
        <f t="shared" si="2"/>
        <v>90.557999999999993</v>
      </c>
      <c r="V4">
        <v>8.4</v>
      </c>
      <c r="W4">
        <v>9</v>
      </c>
    </row>
    <row r="5" spans="1:23">
      <c r="A5" s="7" t="s">
        <v>71</v>
      </c>
      <c r="B5" s="95" t="s">
        <v>71</v>
      </c>
      <c r="C5" s="93">
        <v>93.142194497760784</v>
      </c>
      <c r="D5" s="106">
        <v>5.56</v>
      </c>
      <c r="E5" s="106"/>
      <c r="F5" s="93">
        <v>7</v>
      </c>
      <c r="G5" s="93" t="s">
        <v>137</v>
      </c>
      <c r="H5" s="65">
        <v>7</v>
      </c>
      <c r="I5" s="135" t="s">
        <v>71</v>
      </c>
      <c r="J5" s="136">
        <f t="shared" si="0"/>
        <v>0.27244000000000002</v>
      </c>
      <c r="K5" s="53">
        <v>4.9000000000000004</v>
      </c>
      <c r="L5" s="137">
        <v>39.320000000000022</v>
      </c>
      <c r="M5" s="141"/>
      <c r="N5" s="150">
        <f t="shared" si="1"/>
        <v>35.417200000000001</v>
      </c>
      <c r="P5" s="136">
        <f t="shared" si="3"/>
        <v>0.21127999999999997</v>
      </c>
      <c r="Q5" s="53">
        <v>3.8</v>
      </c>
      <c r="R5" s="137">
        <v>39.320000000000022</v>
      </c>
      <c r="S5" s="141"/>
      <c r="T5" s="150">
        <f t="shared" si="2"/>
        <v>27.466399999999993</v>
      </c>
      <c r="V5">
        <v>4.9000000000000004</v>
      </c>
      <c r="W5">
        <v>3.8</v>
      </c>
    </row>
    <row r="6" spans="1:23" s="163" customFormat="1">
      <c r="A6" s="152" t="s">
        <v>72</v>
      </c>
      <c r="B6" s="153" t="s">
        <v>72</v>
      </c>
      <c r="C6" s="154">
        <v>92.690637693338843</v>
      </c>
      <c r="D6" s="155">
        <v>9.66</v>
      </c>
      <c r="E6" s="155"/>
      <c r="F6" s="154">
        <v>9</v>
      </c>
      <c r="G6" s="154" t="s">
        <v>137</v>
      </c>
      <c r="H6" s="156">
        <v>9</v>
      </c>
      <c r="I6" s="157" t="s">
        <v>72</v>
      </c>
      <c r="J6" s="158">
        <f t="shared" si="0"/>
        <v>0.35742000000000007</v>
      </c>
      <c r="K6" s="159">
        <v>3.7</v>
      </c>
      <c r="L6" s="160">
        <v>25.423387096774196</v>
      </c>
      <c r="M6" s="161"/>
      <c r="N6" s="162">
        <f t="shared" si="1"/>
        <v>46.464600000000004</v>
      </c>
      <c r="P6" s="158">
        <f t="shared" si="3"/>
        <v>0</v>
      </c>
      <c r="Q6" s="159"/>
      <c r="R6" s="160">
        <v>25.423387096774196</v>
      </c>
      <c r="S6" s="161"/>
      <c r="T6" s="162">
        <f t="shared" si="2"/>
        <v>0</v>
      </c>
      <c r="V6" s="163">
        <v>3.7</v>
      </c>
    </row>
    <row r="7" spans="1:23">
      <c r="A7" s="7" t="s">
        <v>73</v>
      </c>
      <c r="B7" s="95" t="s">
        <v>73</v>
      </c>
      <c r="C7" s="93">
        <v>93.941516722374502</v>
      </c>
      <c r="D7" s="106">
        <v>6.32</v>
      </c>
      <c r="E7" s="106"/>
      <c r="F7" s="93">
        <v>8</v>
      </c>
      <c r="G7" s="93" t="s">
        <v>137</v>
      </c>
      <c r="H7" s="65">
        <v>8</v>
      </c>
      <c r="I7" s="135" t="s">
        <v>73</v>
      </c>
      <c r="J7" s="136">
        <f t="shared" si="0"/>
        <v>0.32864000000000004</v>
      </c>
      <c r="K7" s="53">
        <v>5.2</v>
      </c>
      <c r="L7" s="137">
        <v>67.53012048192771</v>
      </c>
      <c r="M7" s="141"/>
      <c r="N7" s="150">
        <f t="shared" si="1"/>
        <v>42.723200000000006</v>
      </c>
      <c r="P7" s="136">
        <f t="shared" si="3"/>
        <v>0.34128000000000003</v>
      </c>
      <c r="Q7" s="53">
        <v>5.4</v>
      </c>
      <c r="R7" s="137">
        <v>67.53012048192771</v>
      </c>
      <c r="S7" s="141"/>
      <c r="T7" s="150">
        <f t="shared" si="2"/>
        <v>44.366400000000006</v>
      </c>
      <c r="V7">
        <v>5.2</v>
      </c>
      <c r="W7">
        <v>4.9000000000000004</v>
      </c>
    </row>
    <row r="8" spans="1:23" s="163" customFormat="1">
      <c r="A8" s="152" t="s">
        <v>85</v>
      </c>
      <c r="B8" s="153" t="s">
        <v>85</v>
      </c>
      <c r="C8" s="154">
        <v>82.825457088620297</v>
      </c>
      <c r="D8" s="155">
        <v>25.3</v>
      </c>
      <c r="E8" s="155"/>
      <c r="F8" s="154">
        <v>3</v>
      </c>
      <c r="G8" s="154" t="s">
        <v>137</v>
      </c>
      <c r="H8" s="156">
        <v>3</v>
      </c>
      <c r="I8" s="157" t="s">
        <v>85</v>
      </c>
      <c r="J8" s="158">
        <f t="shared" si="0"/>
        <v>1.0878999999999999</v>
      </c>
      <c r="K8" s="159">
        <v>4.3</v>
      </c>
      <c r="L8" s="160">
        <v>100.71146245059283</v>
      </c>
      <c r="M8" s="161"/>
      <c r="N8" s="162">
        <f t="shared" si="1"/>
        <v>141.42699999999996</v>
      </c>
      <c r="P8" s="158">
        <f t="shared" si="3"/>
        <v>0</v>
      </c>
      <c r="Q8" s="159"/>
      <c r="R8" s="160">
        <v>100.71146245059283</v>
      </c>
      <c r="S8" s="161"/>
      <c r="T8" s="162">
        <f t="shared" si="2"/>
        <v>0</v>
      </c>
      <c r="V8" s="163">
        <v>4.3</v>
      </c>
    </row>
    <row r="9" spans="1:23">
      <c r="A9" s="7" t="s">
        <v>88</v>
      </c>
      <c r="B9" s="95" t="s">
        <v>88</v>
      </c>
      <c r="C9" s="93">
        <v>90.531205574354857</v>
      </c>
      <c r="D9" s="106">
        <v>10.82</v>
      </c>
      <c r="E9" s="106"/>
      <c r="F9" s="93">
        <v>5</v>
      </c>
      <c r="G9" s="93" t="s">
        <v>137</v>
      </c>
      <c r="H9" s="65">
        <v>5</v>
      </c>
      <c r="I9" s="135" t="s">
        <v>88</v>
      </c>
      <c r="J9" s="136">
        <f t="shared" si="0"/>
        <v>1.25512</v>
      </c>
      <c r="K9" s="53">
        <v>11.6</v>
      </c>
      <c r="L9" s="137">
        <v>247.81746031746042</v>
      </c>
      <c r="M9" s="141"/>
      <c r="N9" s="150">
        <f t="shared" si="1"/>
        <v>163.16560000000001</v>
      </c>
      <c r="P9" s="136">
        <f t="shared" si="3"/>
        <v>1.39578</v>
      </c>
      <c r="Q9" s="53">
        <v>12.9</v>
      </c>
      <c r="R9" s="137">
        <v>247.81746031746042</v>
      </c>
      <c r="S9" s="141"/>
      <c r="T9" s="150">
        <f t="shared" si="2"/>
        <v>181.45140000000001</v>
      </c>
      <c r="V9">
        <v>11.6</v>
      </c>
      <c r="W9">
        <v>12.9</v>
      </c>
    </row>
    <row r="10" spans="1:23">
      <c r="A10" s="7" t="s">
        <v>90</v>
      </c>
      <c r="B10" s="95" t="s">
        <v>90</v>
      </c>
      <c r="C10" s="93">
        <v>84.12958704129592</v>
      </c>
      <c r="D10" s="106">
        <v>49.26</v>
      </c>
      <c r="E10" s="106"/>
      <c r="F10" s="93">
        <v>1</v>
      </c>
      <c r="G10" s="93" t="s">
        <v>137</v>
      </c>
      <c r="H10" s="65">
        <v>1</v>
      </c>
      <c r="I10" s="135" t="s">
        <v>90</v>
      </c>
      <c r="J10" s="136">
        <f t="shared" si="0"/>
        <v>4.3841400000000004</v>
      </c>
      <c r="K10" s="53">
        <v>8.9</v>
      </c>
      <c r="L10" s="137">
        <v>524.40476190476181</v>
      </c>
      <c r="M10" s="141"/>
      <c r="N10" s="150">
        <f t="shared" si="1"/>
        <v>569.93820000000005</v>
      </c>
      <c r="P10" s="136">
        <f t="shared" si="3"/>
        <v>3.7930199999999998</v>
      </c>
      <c r="Q10" s="53">
        <v>7.7</v>
      </c>
      <c r="R10" s="137">
        <v>524.40476190476181</v>
      </c>
      <c r="S10" s="141"/>
      <c r="T10" s="150">
        <f t="shared" si="2"/>
        <v>493.09259999999995</v>
      </c>
      <c r="V10">
        <v>8.9</v>
      </c>
      <c r="W10">
        <v>7.7</v>
      </c>
    </row>
    <row r="11" spans="1:23">
      <c r="A11" s="7" t="s">
        <v>91</v>
      </c>
      <c r="B11" s="95" t="s">
        <v>91</v>
      </c>
      <c r="C11" s="93">
        <v>89.450490151992071</v>
      </c>
      <c r="D11" s="106">
        <v>14.25</v>
      </c>
      <c r="E11" s="106"/>
      <c r="F11" s="93">
        <v>2</v>
      </c>
      <c r="G11" s="93" t="s">
        <v>137</v>
      </c>
      <c r="H11" s="108">
        <v>2</v>
      </c>
      <c r="I11" s="109" t="s">
        <v>91</v>
      </c>
      <c r="J11" s="112">
        <f t="shared" si="0"/>
        <v>2.1374999999999997</v>
      </c>
      <c r="K11" s="110">
        <v>15</v>
      </c>
      <c r="L11" s="111">
        <v>407.01402805611218</v>
      </c>
      <c r="M11" s="142"/>
      <c r="N11" s="151">
        <f t="shared" si="1"/>
        <v>277.87499999999994</v>
      </c>
      <c r="P11" s="112">
        <f t="shared" si="3"/>
        <v>2.4082499999999998</v>
      </c>
      <c r="Q11" s="110">
        <v>16.899999999999999</v>
      </c>
      <c r="R11" s="111">
        <v>407.01402805611218</v>
      </c>
      <c r="S11" s="142"/>
      <c r="T11" s="151">
        <f t="shared" si="2"/>
        <v>313.07249999999993</v>
      </c>
      <c r="V11">
        <v>15</v>
      </c>
      <c r="W11">
        <v>19.899999999999999</v>
      </c>
    </row>
    <row r="18" spans="7:10">
      <c r="G18" t="s">
        <v>69</v>
      </c>
      <c r="I18">
        <v>6.7</v>
      </c>
      <c r="J18">
        <v>6.3</v>
      </c>
    </row>
    <row r="19" spans="7:10">
      <c r="G19" t="s">
        <v>70</v>
      </c>
      <c r="I19">
        <v>8.4</v>
      </c>
      <c r="J19">
        <v>9</v>
      </c>
    </row>
    <row r="20" spans="7:10">
      <c r="G20" t="s">
        <v>71</v>
      </c>
      <c r="I20">
        <v>4.9000000000000004</v>
      </c>
      <c r="J20">
        <v>3.8</v>
      </c>
    </row>
    <row r="21" spans="7:10">
      <c r="G21" t="s">
        <v>72</v>
      </c>
      <c r="I21">
        <v>3.7</v>
      </c>
    </row>
    <row r="22" spans="7:10">
      <c r="G22" t="s">
        <v>73</v>
      </c>
      <c r="I22">
        <v>5.2</v>
      </c>
      <c r="J22">
        <v>4.9000000000000004</v>
      </c>
    </row>
    <row r="23" spans="7:10">
      <c r="G23" t="s">
        <v>85</v>
      </c>
      <c r="I23">
        <v>4.3</v>
      </c>
      <c r="J23">
        <v>22</v>
      </c>
    </row>
    <row r="24" spans="7:10">
      <c r="G24" t="s">
        <v>88</v>
      </c>
      <c r="I24">
        <v>11.6</v>
      </c>
      <c r="J24">
        <v>12.9</v>
      </c>
    </row>
    <row r="25" spans="7:10">
      <c r="G25" t="s">
        <v>89</v>
      </c>
      <c r="I25">
        <v>8.1</v>
      </c>
    </row>
    <row r="26" spans="7:10">
      <c r="G26" t="s">
        <v>90</v>
      </c>
      <c r="I26">
        <v>8.9</v>
      </c>
      <c r="J26">
        <v>7.7</v>
      </c>
    </row>
    <row r="27" spans="7:10">
      <c r="G27" t="s">
        <v>91</v>
      </c>
      <c r="I27">
        <v>15</v>
      </c>
      <c r="J27">
        <v>19.899999999999999</v>
      </c>
    </row>
    <row r="39" spans="1:19" ht="15" thickBot="1"/>
    <row r="40" spans="1:19">
      <c r="A40" s="80" t="s">
        <v>95</v>
      </c>
      <c r="B40" s="114" t="s">
        <v>138</v>
      </c>
      <c r="C40" s="115" t="s">
        <v>139</v>
      </c>
      <c r="D40" s="115" t="s">
        <v>140</v>
      </c>
      <c r="E40" s="115" t="s">
        <v>141</v>
      </c>
      <c r="F40" s="115" t="s">
        <v>142</v>
      </c>
      <c r="G40" s="115" t="s">
        <v>143</v>
      </c>
      <c r="H40" s="115" t="s">
        <v>144</v>
      </c>
      <c r="I40" s="115" t="s">
        <v>156</v>
      </c>
      <c r="J40" s="116" t="s">
        <v>136</v>
      </c>
      <c r="K40" s="114" t="s">
        <v>138</v>
      </c>
      <c r="L40" s="115" t="s">
        <v>139</v>
      </c>
      <c r="M40" s="115" t="s">
        <v>140</v>
      </c>
      <c r="N40" s="115" t="s">
        <v>141</v>
      </c>
      <c r="O40" s="115" t="s">
        <v>142</v>
      </c>
      <c r="P40" s="115" t="s">
        <v>143</v>
      </c>
      <c r="Q40" s="115" t="s">
        <v>144</v>
      </c>
      <c r="R40" s="115" t="s">
        <v>156</v>
      </c>
      <c r="S40" s="116" t="s">
        <v>136</v>
      </c>
    </row>
    <row r="41" spans="1:19">
      <c r="A41" s="95" t="s">
        <v>69</v>
      </c>
      <c r="B41" s="119"/>
      <c r="C41" s="65">
        <v>75.2</v>
      </c>
      <c r="D41" s="65">
        <v>15.6</v>
      </c>
      <c r="E41" s="65">
        <v>2.2000000000000002</v>
      </c>
      <c r="F41" s="65">
        <v>0.2</v>
      </c>
      <c r="G41" s="65"/>
      <c r="H41" s="65"/>
      <c r="I41" s="65"/>
      <c r="J41" s="118">
        <v>6.7</v>
      </c>
      <c r="K41" s="164"/>
      <c r="L41" s="65">
        <v>78.5</v>
      </c>
      <c r="M41" s="65">
        <v>15.2</v>
      </c>
      <c r="N41" s="65"/>
      <c r="O41" s="65"/>
      <c r="P41" s="65"/>
      <c r="Q41" s="65"/>
      <c r="R41" s="65"/>
      <c r="S41" s="118">
        <v>6.3</v>
      </c>
    </row>
    <row r="42" spans="1:19">
      <c r="A42" s="95" t="s">
        <v>70</v>
      </c>
      <c r="B42" s="119"/>
      <c r="C42" s="65">
        <v>28.3</v>
      </c>
      <c r="D42" s="65">
        <v>50.4</v>
      </c>
      <c r="E42" s="65">
        <v>4.5999999999999996</v>
      </c>
      <c r="F42" s="65">
        <v>0.1</v>
      </c>
      <c r="G42" s="65">
        <v>4.0999999999999996</v>
      </c>
      <c r="H42" s="65"/>
      <c r="I42" s="65"/>
      <c r="J42" s="118">
        <v>8.4</v>
      </c>
      <c r="K42" s="164"/>
      <c r="L42" s="65">
        <v>28.3</v>
      </c>
      <c r="M42" s="65">
        <v>49.7</v>
      </c>
      <c r="N42" s="65">
        <v>5.6</v>
      </c>
      <c r="O42" s="65"/>
      <c r="P42" s="65">
        <v>7.4</v>
      </c>
      <c r="Q42" s="65"/>
      <c r="R42" s="65"/>
      <c r="S42" s="118">
        <v>9</v>
      </c>
    </row>
    <row r="43" spans="1:19">
      <c r="A43" s="95" t="s">
        <v>71</v>
      </c>
      <c r="B43" s="119"/>
      <c r="C43" s="65">
        <v>34.1</v>
      </c>
      <c r="D43" s="65">
        <v>47.3</v>
      </c>
      <c r="E43" s="65">
        <v>8.5</v>
      </c>
      <c r="F43" s="65"/>
      <c r="G43" s="65">
        <v>3.1</v>
      </c>
      <c r="H43" s="65"/>
      <c r="I43" s="65"/>
      <c r="J43" s="118">
        <v>4.9000000000000004</v>
      </c>
      <c r="K43" s="164"/>
      <c r="L43" s="65">
        <v>30.6</v>
      </c>
      <c r="M43" s="65">
        <v>52.7</v>
      </c>
      <c r="N43" s="65">
        <v>9.8000000000000007</v>
      </c>
      <c r="O43" s="65"/>
      <c r="P43" s="65">
        <v>3</v>
      </c>
      <c r="Q43" s="65"/>
      <c r="R43" s="65"/>
      <c r="S43" s="118">
        <v>3.8</v>
      </c>
    </row>
    <row r="44" spans="1:19">
      <c r="A44" s="95" t="s">
        <v>73</v>
      </c>
      <c r="B44" s="169"/>
      <c r="C44" s="170">
        <v>37.6</v>
      </c>
      <c r="D44" s="170">
        <v>31</v>
      </c>
      <c r="E44" s="170">
        <v>4.7</v>
      </c>
      <c r="F44" s="170">
        <v>0.3</v>
      </c>
      <c r="G44" s="170">
        <v>19.2</v>
      </c>
      <c r="H44" s="170"/>
      <c r="I44" s="170"/>
      <c r="J44" s="118">
        <v>5.2</v>
      </c>
      <c r="K44" s="171"/>
      <c r="L44" s="170">
        <v>39</v>
      </c>
      <c r="M44" s="170">
        <v>34</v>
      </c>
      <c r="N44" s="170">
        <v>6.1</v>
      </c>
      <c r="O44" s="170"/>
      <c r="P44" s="170">
        <v>15.6</v>
      </c>
      <c r="Q44" s="156"/>
      <c r="R44" s="156"/>
      <c r="S44" s="167">
        <v>5.4</v>
      </c>
    </row>
    <row r="45" spans="1:19" s="163" customFormat="1">
      <c r="A45" s="153" t="s">
        <v>85</v>
      </c>
      <c r="B45" s="166"/>
      <c r="C45" s="156">
        <v>33.299999999999997</v>
      </c>
      <c r="D45" s="156">
        <v>6.7</v>
      </c>
      <c r="E45" s="156">
        <v>16.399999999999999</v>
      </c>
      <c r="F45" s="156">
        <v>20.5</v>
      </c>
      <c r="G45" s="156">
        <v>1.2</v>
      </c>
      <c r="H45" s="156"/>
      <c r="I45" s="156"/>
      <c r="J45" s="167">
        <v>4.3</v>
      </c>
      <c r="K45" s="168"/>
      <c r="L45" s="156"/>
      <c r="M45" s="156"/>
      <c r="N45" s="156"/>
      <c r="O45" s="156"/>
      <c r="P45" s="156"/>
      <c r="Q45" s="156"/>
      <c r="R45" s="156"/>
      <c r="S45" s="167"/>
    </row>
    <row r="46" spans="1:19">
      <c r="A46" s="95" t="s">
        <v>88</v>
      </c>
      <c r="B46" s="119"/>
      <c r="C46" s="65">
        <v>37.5</v>
      </c>
      <c r="D46" s="65">
        <v>34.4</v>
      </c>
      <c r="E46" s="65">
        <v>11.6</v>
      </c>
      <c r="F46" s="65">
        <v>0.9</v>
      </c>
      <c r="G46" s="65">
        <v>2</v>
      </c>
      <c r="H46" s="65"/>
      <c r="I46" s="65"/>
      <c r="J46" s="118">
        <v>11.6</v>
      </c>
      <c r="K46" s="164"/>
      <c r="L46" s="65">
        <v>44.3</v>
      </c>
      <c r="M46" s="65">
        <v>30.2</v>
      </c>
      <c r="N46" s="65">
        <v>12.1</v>
      </c>
      <c r="O46" s="65"/>
      <c r="P46" s="65">
        <v>0.5</v>
      </c>
      <c r="Q46" s="65"/>
      <c r="R46" s="65"/>
      <c r="S46" s="118">
        <v>12.9</v>
      </c>
    </row>
    <row r="47" spans="1:19">
      <c r="A47" s="95" t="s">
        <v>90</v>
      </c>
      <c r="B47" s="119"/>
      <c r="C47" s="65">
        <v>50.2</v>
      </c>
      <c r="D47" s="65">
        <v>30.3</v>
      </c>
      <c r="E47" s="65">
        <v>3.1</v>
      </c>
      <c r="F47" s="65"/>
      <c r="G47" s="65"/>
      <c r="H47" s="65"/>
      <c r="I47" s="65"/>
      <c r="J47" s="118">
        <v>8.9</v>
      </c>
      <c r="K47" s="164"/>
      <c r="L47" s="65">
        <v>41.8</v>
      </c>
      <c r="M47" s="65">
        <v>43.2</v>
      </c>
      <c r="N47" s="65">
        <v>4.8</v>
      </c>
      <c r="O47" s="65"/>
      <c r="P47" s="65"/>
      <c r="Q47" s="65"/>
      <c r="R47" s="65"/>
      <c r="S47" s="118">
        <v>7.7</v>
      </c>
    </row>
    <row r="48" spans="1:19">
      <c r="A48" s="95" t="s">
        <v>91</v>
      </c>
      <c r="B48" s="164">
        <v>1.4</v>
      </c>
      <c r="C48" s="65">
        <v>62.7</v>
      </c>
      <c r="D48" s="65">
        <v>8.4</v>
      </c>
      <c r="E48" s="65">
        <v>3.4</v>
      </c>
      <c r="F48" s="65">
        <v>3.4</v>
      </c>
      <c r="G48" s="65"/>
      <c r="H48" s="65"/>
      <c r="I48" s="65">
        <v>4.5999999999999996</v>
      </c>
      <c r="J48" s="118">
        <v>15</v>
      </c>
      <c r="K48" s="164">
        <v>1.7</v>
      </c>
      <c r="L48" s="65">
        <v>59.4</v>
      </c>
      <c r="M48" s="65">
        <v>10.3</v>
      </c>
      <c r="N48" s="65">
        <v>4.8</v>
      </c>
      <c r="O48" s="65">
        <v>2.2999999999999998</v>
      </c>
      <c r="P48" s="65"/>
      <c r="Q48" s="65"/>
      <c r="R48" s="65">
        <v>4.5</v>
      </c>
      <c r="S48" s="118">
        <v>16.899999999999999</v>
      </c>
    </row>
    <row r="51" spans="1:3" ht="15" thickBot="1"/>
    <row r="52" spans="1:3" ht="15" thickBot="1">
      <c r="A52" s="114" t="s">
        <v>138</v>
      </c>
      <c r="B52" s="164">
        <v>1.4</v>
      </c>
      <c r="C52" s="28">
        <v>1.7</v>
      </c>
    </row>
    <row r="53" spans="1:3" ht="15" thickBot="1">
      <c r="A53" s="115" t="s">
        <v>139</v>
      </c>
      <c r="B53" s="65">
        <v>75.2</v>
      </c>
      <c r="C53" s="65">
        <v>78.5</v>
      </c>
    </row>
    <row r="54" spans="1:3" ht="15" thickBot="1">
      <c r="A54" s="115" t="s">
        <v>139</v>
      </c>
      <c r="B54" s="65">
        <v>28.3</v>
      </c>
      <c r="C54" s="65">
        <v>28.3</v>
      </c>
    </row>
    <row r="55" spans="1:3" ht="15" thickBot="1">
      <c r="A55" s="115" t="s">
        <v>139</v>
      </c>
      <c r="B55" s="65">
        <v>34.1</v>
      </c>
      <c r="C55" s="65">
        <v>30.6</v>
      </c>
    </row>
    <row r="56" spans="1:3" ht="15" thickBot="1">
      <c r="A56" s="115" t="s">
        <v>139</v>
      </c>
      <c r="B56" s="65">
        <v>37.6</v>
      </c>
      <c r="C56" s="65">
        <v>39</v>
      </c>
    </row>
    <row r="57" spans="1:3" ht="15" thickBot="1">
      <c r="A57" s="115" t="s">
        <v>139</v>
      </c>
      <c r="B57" s="65">
        <v>33.299999999999997</v>
      </c>
      <c r="C57" s="65"/>
    </row>
    <row r="58" spans="1:3" ht="15" thickBot="1">
      <c r="A58" s="115" t="s">
        <v>139</v>
      </c>
      <c r="B58" s="65">
        <v>37.5</v>
      </c>
      <c r="C58" s="65">
        <v>44.3</v>
      </c>
    </row>
    <row r="59" spans="1:3" ht="15" thickBot="1">
      <c r="A59" s="115" t="s">
        <v>139</v>
      </c>
      <c r="B59" s="65">
        <v>50.2</v>
      </c>
      <c r="C59" s="65">
        <v>41.8</v>
      </c>
    </row>
    <row r="60" spans="1:3" ht="15" thickBot="1">
      <c r="A60" s="115" t="s">
        <v>139</v>
      </c>
      <c r="B60" s="65">
        <v>62.7</v>
      </c>
      <c r="C60" s="65">
        <v>58</v>
      </c>
    </row>
    <row r="61" spans="1:3" ht="15" thickBot="1">
      <c r="A61" s="115" t="s">
        <v>140</v>
      </c>
      <c r="B61" s="65">
        <v>15.6</v>
      </c>
      <c r="C61" s="65">
        <v>15.2</v>
      </c>
    </row>
    <row r="62" spans="1:3" ht="15" thickBot="1">
      <c r="A62" s="115" t="s">
        <v>140</v>
      </c>
      <c r="B62" s="65">
        <v>50.4</v>
      </c>
      <c r="C62" s="65">
        <v>49.7</v>
      </c>
    </row>
    <row r="63" spans="1:3" ht="15" thickBot="1">
      <c r="A63" s="115" t="s">
        <v>140</v>
      </c>
      <c r="B63" s="65">
        <v>47.3</v>
      </c>
      <c r="C63" s="65">
        <v>52.7</v>
      </c>
    </row>
    <row r="64" spans="1:3" ht="15" thickBot="1">
      <c r="A64" s="115" t="s">
        <v>140</v>
      </c>
      <c r="B64" s="65">
        <v>31</v>
      </c>
      <c r="C64" s="65">
        <v>34</v>
      </c>
    </row>
    <row r="65" spans="1:3" ht="15" thickBot="1">
      <c r="A65" s="115" t="s">
        <v>140</v>
      </c>
      <c r="B65" s="65">
        <v>6.7</v>
      </c>
      <c r="C65" s="65"/>
    </row>
    <row r="66" spans="1:3" ht="15" thickBot="1">
      <c r="A66" s="115" t="s">
        <v>140</v>
      </c>
      <c r="B66" s="65">
        <v>34.4</v>
      </c>
      <c r="C66" s="65">
        <v>30.2</v>
      </c>
    </row>
    <row r="67" spans="1:3" ht="15" thickBot="1">
      <c r="A67" s="115" t="s">
        <v>140</v>
      </c>
      <c r="B67" s="65">
        <v>30.3</v>
      </c>
      <c r="C67" s="65">
        <v>34</v>
      </c>
    </row>
    <row r="68" spans="1:3" ht="15" thickBot="1">
      <c r="A68" s="115" t="s">
        <v>140</v>
      </c>
      <c r="B68" s="65">
        <v>8.4</v>
      </c>
      <c r="C68" s="65">
        <v>10.1</v>
      </c>
    </row>
    <row r="69" spans="1:3" ht="15" thickBot="1">
      <c r="A69" s="115" t="s">
        <v>141</v>
      </c>
      <c r="B69" s="65">
        <v>2.2000000000000002</v>
      </c>
      <c r="C69" s="65">
        <v>0</v>
      </c>
    </row>
    <row r="70" spans="1:3" ht="15" thickBot="1">
      <c r="A70" s="115" t="s">
        <v>141</v>
      </c>
      <c r="B70" s="65">
        <v>4.5999999999999996</v>
      </c>
      <c r="C70" s="65">
        <v>5.6</v>
      </c>
    </row>
    <row r="71" spans="1:3" ht="15" thickBot="1">
      <c r="A71" s="115" t="s">
        <v>141</v>
      </c>
      <c r="B71" s="65">
        <v>8.5</v>
      </c>
      <c r="C71" s="65">
        <v>9.8000000000000007</v>
      </c>
    </row>
    <row r="72" spans="1:3" ht="15" thickBot="1">
      <c r="A72" s="115" t="s">
        <v>141</v>
      </c>
      <c r="B72" s="65">
        <v>4.7</v>
      </c>
      <c r="C72" s="65">
        <v>6.1</v>
      </c>
    </row>
    <row r="73" spans="1:3" ht="15" thickBot="1">
      <c r="A73" s="115" t="s">
        <v>141</v>
      </c>
      <c r="B73" s="65">
        <v>16.399999999999999</v>
      </c>
      <c r="C73" s="65"/>
    </row>
    <row r="74" spans="1:3" ht="15" thickBot="1">
      <c r="A74" s="115" t="s">
        <v>141</v>
      </c>
      <c r="B74" s="65">
        <v>11.6</v>
      </c>
      <c r="C74" s="65">
        <v>12.1</v>
      </c>
    </row>
    <row r="75" spans="1:3" ht="15" thickBot="1">
      <c r="A75" s="115" t="s">
        <v>141</v>
      </c>
      <c r="B75" s="65">
        <v>3.1</v>
      </c>
      <c r="C75" s="65">
        <v>4.8</v>
      </c>
    </row>
    <row r="76" spans="1:3" ht="15" thickBot="1">
      <c r="A76" s="115" t="s">
        <v>141</v>
      </c>
      <c r="B76" s="65">
        <v>3.4</v>
      </c>
      <c r="C76" s="65">
        <v>4.7</v>
      </c>
    </row>
    <row r="77" spans="1:3" ht="15" thickBot="1">
      <c r="A77" s="115" t="s">
        <v>142</v>
      </c>
      <c r="B77" s="28">
        <v>0.2</v>
      </c>
      <c r="C77" s="28">
        <v>0</v>
      </c>
    </row>
    <row r="78" spans="1:3" ht="15" thickBot="1">
      <c r="A78" s="115" t="s">
        <v>142</v>
      </c>
      <c r="B78" s="28">
        <v>0.1</v>
      </c>
      <c r="C78" s="28">
        <v>0</v>
      </c>
    </row>
    <row r="79" spans="1:3" ht="15" thickBot="1">
      <c r="A79" s="115" t="s">
        <v>142</v>
      </c>
      <c r="B79" s="28">
        <v>0.3</v>
      </c>
      <c r="C79" s="28">
        <v>0</v>
      </c>
    </row>
    <row r="80" spans="1:3" ht="15" thickBot="1">
      <c r="A80" s="115" t="s">
        <v>142</v>
      </c>
      <c r="B80" s="28">
        <v>20.5</v>
      </c>
      <c r="C80" s="28"/>
    </row>
    <row r="81" spans="1:3" ht="15" thickBot="1">
      <c r="A81" s="115" t="s">
        <v>142</v>
      </c>
      <c r="B81" s="28">
        <v>0.9</v>
      </c>
      <c r="C81" s="28">
        <v>0</v>
      </c>
    </row>
    <row r="82" spans="1:3" ht="15" thickBot="1">
      <c r="A82" s="115" t="s">
        <v>142</v>
      </c>
      <c r="B82" s="28">
        <v>3.4</v>
      </c>
      <c r="C82" s="28">
        <v>2.2999999999999998</v>
      </c>
    </row>
    <row r="83" spans="1:3" ht="15" thickBot="1">
      <c r="A83" s="115" t="s">
        <v>143</v>
      </c>
      <c r="B83" s="65">
        <v>4.0999999999999996</v>
      </c>
      <c r="C83" s="28">
        <v>7.4</v>
      </c>
    </row>
    <row r="84" spans="1:3" ht="15" thickBot="1">
      <c r="A84" s="115" t="s">
        <v>143</v>
      </c>
      <c r="B84" s="65">
        <v>3.1</v>
      </c>
      <c r="C84" s="28">
        <v>3</v>
      </c>
    </row>
    <row r="85" spans="1:3" ht="15" thickBot="1">
      <c r="A85" s="115" t="s">
        <v>143</v>
      </c>
      <c r="B85" s="65">
        <v>19.2</v>
      </c>
      <c r="C85" s="28">
        <v>15.6</v>
      </c>
    </row>
    <row r="86" spans="1:3" ht="15" thickBot="1">
      <c r="A86" s="115" t="s">
        <v>143</v>
      </c>
      <c r="B86" s="65">
        <v>1.2</v>
      </c>
      <c r="C86" s="28"/>
    </row>
    <row r="87" spans="1:3">
      <c r="A87" s="115" t="s">
        <v>143</v>
      </c>
      <c r="B87" s="65">
        <v>2</v>
      </c>
      <c r="C87" s="28">
        <v>0.5</v>
      </c>
    </row>
    <row r="88" spans="1:3">
      <c r="A88" t="s">
        <v>156</v>
      </c>
      <c r="B88" s="135">
        <v>4.5999999999999996</v>
      </c>
      <c r="C88" s="28">
        <v>4.5</v>
      </c>
    </row>
    <row r="89" spans="1:3">
      <c r="A89" s="138" t="s">
        <v>136</v>
      </c>
      <c r="B89" s="28">
        <v>6.7</v>
      </c>
      <c r="C89" s="28">
        <v>6.3</v>
      </c>
    </row>
    <row r="90" spans="1:3">
      <c r="A90" s="138" t="s">
        <v>136</v>
      </c>
      <c r="B90" s="28">
        <v>8.4</v>
      </c>
      <c r="C90" s="28">
        <v>9</v>
      </c>
    </row>
    <row r="91" spans="1:3">
      <c r="A91" s="138" t="s">
        <v>136</v>
      </c>
      <c r="B91" s="28">
        <v>4.9000000000000004</v>
      </c>
      <c r="C91" s="28">
        <v>3.8</v>
      </c>
    </row>
    <row r="92" spans="1:3">
      <c r="A92" s="138" t="s">
        <v>136</v>
      </c>
      <c r="B92" s="28">
        <v>5.2</v>
      </c>
      <c r="C92" s="28">
        <v>5.4</v>
      </c>
    </row>
    <row r="93" spans="1:3">
      <c r="A93" s="138" t="s">
        <v>136</v>
      </c>
      <c r="B93" s="28">
        <v>4.3</v>
      </c>
      <c r="C93" s="28"/>
    </row>
    <row r="94" spans="1:3">
      <c r="A94" s="138" t="s">
        <v>136</v>
      </c>
      <c r="B94" s="28">
        <v>11.6</v>
      </c>
      <c r="C94" s="28">
        <v>12.9</v>
      </c>
    </row>
    <row r="95" spans="1:3">
      <c r="A95" s="138" t="s">
        <v>136</v>
      </c>
      <c r="B95" s="28">
        <v>8.9</v>
      </c>
      <c r="C95" s="28">
        <v>7.7</v>
      </c>
    </row>
    <row r="96" spans="1:3">
      <c r="A96" s="138" t="s">
        <v>136</v>
      </c>
      <c r="B96" s="28">
        <v>15</v>
      </c>
      <c r="C96" s="28">
        <v>16.899999999999999</v>
      </c>
    </row>
  </sheetData>
  <sortState ref="B2:O11">
    <sortCondition ref="B2:B11"/>
  </sortState>
  <mergeCells count="2">
    <mergeCell ref="J1:N1"/>
    <mergeCell ref="P1:T1"/>
  </mergeCells>
  <conditionalFormatting sqref="N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2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:L11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:L11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:K11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:R11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3:R11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3:Q11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41:J48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1:S48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customProperties>
    <customPr name="EpmWorksheetKeyString_GU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1</vt:lpstr>
      <vt:lpstr>Table 2</vt:lpstr>
      <vt:lpstr>Sheet1</vt:lpstr>
      <vt:lpstr>Table 2 (2)</vt:lpstr>
      <vt:lpstr>Table 3</vt:lpstr>
      <vt:lpstr>Table 4</vt:lpstr>
      <vt:lpstr>Table 2 (3)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2019-07-01T05:24:00Z</dcterms:modified>
</cp:coreProperties>
</file>